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cidents" sheetId="1" state="visible" r:id="rId3"/>
    <sheet name="Summary" sheetId="2" state="visible" r:id="rId4"/>
    <sheet name="Needs verification" sheetId="3" state="visible" r:id="rId5"/>
    <sheet name="Out of window" sheetId="4" state="visible" r:id="rId6"/>
    <sheet name="Method" sheetId="5" state="visible" r:id="rId7"/>
  </sheets>
  <definedNames>
    <definedName function="false" hidden="true" localSheetId="0" name="_xlnm._FilterDatabase" vbProcedure="false">Incidents!$A$1:$AC$24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<sst xmlns="http://schemas.openxmlformats.org/spreadsheetml/2006/main" count="781" uniqueCount="496">
  <si>
    <t xml:space="preserve">id</t>
  </si>
  <si>
    <t xml:space="preserve">incident_date</t>
  </si>
  <si>
    <t xml:space="preserve">date_basis</t>
  </si>
  <si>
    <t xml:space="preserve">city</t>
  </si>
  <si>
    <t xml:space="preserve">county</t>
  </si>
  <si>
    <t xml:space="preserve">region</t>
  </si>
  <si>
    <t xml:space="preserve">venue_name</t>
  </si>
  <si>
    <t xml:space="preserve">venue_type</t>
  </si>
  <si>
    <t xml:space="preserve">incident_type</t>
  </si>
  <si>
    <t xml:space="preserve">method_notes</t>
  </si>
  <si>
    <t xml:space="preserve">loss_usd_low</t>
  </si>
  <si>
    <t xml:space="preserve">loss_usd_high</t>
  </si>
  <si>
    <t xml:space="preserve">loss_basis</t>
  </si>
  <si>
    <t xml:space="preserve">pokemon_confirmed_in_coverage</t>
  </si>
  <si>
    <t xml:space="preserve">arrest</t>
  </si>
  <si>
    <t xml:space="preserve">primary_source</t>
  </si>
  <si>
    <t xml:space="preserve">primary_url</t>
  </si>
  <si>
    <t xml:space="preserve">other_urls</t>
  </si>
  <si>
    <t xml:space="preserve">notes</t>
  </si>
  <si>
    <t xml:space="preserve">police_check</t>
  </si>
  <si>
    <t xml:space="preserve">police_check_detail</t>
  </si>
  <si>
    <t xml:space="preserve">approx_time_local</t>
  </si>
  <si>
    <t xml:space="preserve">time_basis</t>
  </si>
  <si>
    <t xml:space="preserve">entry_method</t>
  </si>
  <si>
    <t xml:space="preserve">time_inside_sec</t>
  </si>
  <si>
    <t xml:space="preserve">map_lat</t>
  </si>
  <si>
    <t xml:space="preserve">map_lon</t>
  </si>
  <si>
    <t xml:space="preserve">item_category</t>
  </si>
  <si>
    <t xml:space="preserve">items_taken</t>
  </si>
  <si>
    <t xml:space="preserve">CA-001</t>
  </si>
  <si>
    <t xml:space="preserve">reported</t>
  </si>
  <si>
    <t xml:space="preserve">Santa Barbara</t>
  </si>
  <si>
    <t xml:space="preserve">Central Coast</t>
  </si>
  <si>
    <t xml:space="preserve">Metro Entertainment</t>
  </si>
  <si>
    <t xml:space="preserve">Comic &amp; game shop</t>
  </si>
  <si>
    <t xml:space="preserve">Burglary</t>
  </si>
  <si>
    <t xml:space="preserve">Sledgehammer through front window ~6 a.m.; in and out in about a minute.</t>
  </si>
  <si>
    <t xml:space="preserve">Owner estimate ('well over $10,000'); treated as a floor</t>
  </si>
  <si>
    <t xml:space="preserve">Yes</t>
  </si>
  <si>
    <t xml:space="preserve">No arrest reported</t>
  </si>
  <si>
    <t xml:space="preserve">KEYT</t>
  </si>
  <si>
    <t xml:space="preserve">https://keyt.com/news/crime-tracker/2025/05/01/santa-barbara-comic-book-shop-hit-by-second-pokemon-heist-just-days-before-major-event/</t>
  </si>
  <si>
    <t xml:space="preserve">https://www.edhat.com/news/second-pokemon-card-heist-hits-santa-barbara-comic-shop/</t>
  </si>
  <si>
    <t xml:space="preserve">Second break-in at this store in ~4 months; the first (Jan 2, 2025, ~$10K) is outside the window.</t>
  </si>
  <si>
    <t xml:space="preserve">Not checked</t>
  </si>
  <si>
    <t xml:space="preserve">06:00</t>
  </si>
  <si>
    <t xml:space="preserve">news</t>
  </si>
  <si>
    <t xml:space="preserve">Forced or smashed door/window</t>
  </si>
  <si>
    <t xml:space="preserve">Pokemon cards</t>
  </si>
  <si>
    <t xml:space="preserve">CA-002</t>
  </si>
  <si>
    <t xml:space="preserve">San Diego (Rolando)</t>
  </si>
  <si>
    <t xml:space="preserve">San Diego</t>
  </si>
  <si>
    <t xml:space="preserve">Southern California</t>
  </si>
  <si>
    <t xml:space="preserve">BLVD Mart</t>
  </si>
  <si>
    <t xml:space="preserve">Convenience store</t>
  </si>
  <si>
    <t xml:space="preserve">Crowbar through front glass door ~2:30 a.m. Saturday; went straight to the Pokemon section.</t>
  </si>
  <si>
    <t xml:space="preserve">NBC 7: nearly $12K (cards + memorabilia). Scripps: ~$10K cards + ~$5K sealed product</t>
  </si>
  <si>
    <t xml:space="preserve">No arrest reported (no suspect in custody as of Tuesday after)</t>
  </si>
  <si>
    <t xml:space="preserve">NBC 7 San Diego</t>
  </si>
  <si>
    <t xml:space="preserve">https://nbcsandiego.com/news/local/pokemon-cards-memorabilia-stolen-rolando-shop/3933659</t>
  </si>
  <si>
    <t xml:space="preserve">https://www.scrippsnews.com/us-news/crime/thief-steals-over-10-000-worth-of-pokemon-cards-from-small-business-in-san-diego</t>
  </si>
  <si>
    <t xml:space="preserve">Not a card shop: a family-run convenience store with a Pokemon section.</t>
  </si>
  <si>
    <t xml:space="preserve">02:30</t>
  </si>
  <si>
    <t xml:space="preserve">Pokemon cards, sealed product and memorabilia</t>
  </si>
  <si>
    <t xml:space="preserve">CA-003</t>
  </si>
  <si>
    <t xml:space="preserve">Burbank</t>
  </si>
  <si>
    <t xml:space="preserve">Los Angeles</t>
  </si>
  <si>
    <t xml:space="preserve">LA Sports Cards</t>
  </si>
  <si>
    <t xml:space="preserve">Sports &amp; trading card shop</t>
  </si>
  <si>
    <t xml:space="preserve">Crowbar plus power saw through gate ~2 a.m.; three entered, one smashed back door; two minutes; getaway car. Thieves hit the Pokemon cases first.</t>
  </si>
  <si>
    <t xml:space="preserve">Burbank PD release: 'approximately $100,000'; owner: 'many six figures'</t>
  </si>
  <si>
    <t xml:space="preserve">Yes: 4 men arrested (announced Jan 8, 2026); case sent to LA County DA</t>
  </si>
  <si>
    <t xml:space="preserve">Burbank PD news release</t>
  </si>
  <si>
    <t xml:space="preserve">https://www.burbankca.gov/newsroom/-/newsdetail/20124/burbank-pd-news-release-four-arrested-for-burglary-of-la-sports-cards</t>
  </si>
  <si>
    <t xml:space="preserve">https://ktla.com/news/local-news/burglars-ransack-burbank-card-shop-steal-100000-worth-of-rare-trading-cards/amp/ | https://www.cbsnews.com/amp/losangeles/news/4-arrested-for-allegedly-stealing-100k-from-burbank-trading-card-store | https://www.nbclosangeles.com/news/local/burbank-sports-card-burglary-pokemon-cards/3828928/</t>
  </si>
  <si>
    <t xml:space="preserve">Date confirmed by Burbank PD's Jan 8, 2026 release (Dec 2, about 2:00 a.m.); NBC LA's first report said Friday (Dec 5), which looks like the report date. NBC LA's arrest story says 'tens of thousands' vs the police figure of ~$100K. Police release lists Pokemon trading card products among the items taken.</t>
  </si>
  <si>
    <t xml:space="preserve">Confirmed: police release</t>
  </si>
  <si>
    <t xml:space="preserve">Burbank PD news release (Jan 8, 2026): burglary of LA Sports Cards on Dec 2, 2025 at about 2:00 a.m.; loss approximately $100,000; Pokemon trading card products among items taken; 4 men booked for burglary.</t>
  </si>
  <si>
    <t xml:space="preserve">02:00</t>
  </si>
  <si>
    <t xml:space="preserve">police release</t>
  </si>
  <si>
    <t xml:space="preserve">Pokemon + other cards or memorabilia</t>
  </si>
  <si>
    <t xml:space="preserve">Pokemon trading card products and rare sports cards</t>
  </si>
  <si>
    <t xml:space="preserve">CA-004</t>
  </si>
  <si>
    <t xml:space="preserve">inferred</t>
  </si>
  <si>
    <t xml:space="preserve">Woodland Hills (Los Angeles)</t>
  </si>
  <si>
    <t xml:space="preserve">Cards &amp; Coffee</t>
  </si>
  <si>
    <t xml:space="preserve">Cafe &amp; card shop</t>
  </si>
  <si>
    <t xml:space="preserve">Broke into adjoining restaurant, then a hole through the wall ~5 a.m. Thursday.</t>
  </si>
  <si>
    <t xml:space="preserve">Owner estimate via NBC LA (as quoted by Bulbagarden)</t>
  </si>
  <si>
    <t xml:space="preserve">Bulbagarden (quoting NBC LA)</t>
  </si>
  <si>
    <t xml:space="preserve">https://bulbagarden.net/threads/thieves-still-at-large-after-breaking-through-two-businesses-walls-to-steal-30-000-worth-of-pokemon-cards-in-los-angeles.309290/</t>
  </si>
  <si>
    <t xml:space="preserve">https://www.nbclosangeles.com/news/local/glendale-card-shop-burglary-tunnel-break-in/3815206</t>
  </si>
  <si>
    <t xml:space="preserve">Date inferred from 'On Thursday' in NBC LA's story published Fri Dec 12, 2025 (so Thu Dec 11; story opened 2026-10-11). Thieves entered Mendocino Farms on Mulholland Dr first, then broke a hole through the wall. Pokemon cards and sports memorabilia taken (Kobe, LeBron and Michael Jordan cards named). The $30K comes from a linked NBC LA headline, not the story body.</t>
  </si>
  <si>
    <t xml:space="preserve">Attempted: queries to LAPD's 2024-25 NIBRS dataset for Topanga Division on 2025-12-11 returned errors. Retry.</t>
  </si>
  <si>
    <t xml:space="preserve">05:00</t>
  </si>
  <si>
    <t xml:space="preserve">Cut through wall or roof</t>
  </si>
  <si>
    <t xml:space="preserve">Pokemon cards and sports memorabilia (Kobe, LeBron and Michael Jordan cards named)</t>
  </si>
  <si>
    <t xml:space="preserve">CA-005</t>
  </si>
  <si>
    <t xml:space="preserve">Glendale</t>
  </si>
  <si>
    <t xml:space="preserve">Blue Sports Cards</t>
  </si>
  <si>
    <t xml:space="preserve">Sports card shop</t>
  </si>
  <si>
    <t xml:space="preserve">Tunneled through adjoining nail salon without tripping alarm; in and out in ~4 minutes; only high-value items taken.</t>
  </si>
  <si>
    <t xml:space="preserve">Owner estimate via NBC LA</t>
  </si>
  <si>
    <t xml:space="preserve">Not stated</t>
  </si>
  <si>
    <t xml:space="preserve">NBC Los Angeles</t>
  </si>
  <si>
    <t xml:space="preserve">Date inferred from 'early morning hours of Friday' in NBC LA's story published Fri Dec 12, 2025 (so Dec 12; story opened 2026-10-11). The owner gave NBC LA the $100,000 figure ('collectibles'). Report calls it the third card-shop burglary in the San Fernando Valley area since Dec 5; Glendale PD was checking a link to Burbank. Pokemon not named. Also spelled 'Blu Sports Cards' in some coverage.</t>
  </si>
  <si>
    <t xml:space="preserve">Trading cards, type not stated</t>
  </si>
  <si>
    <t xml:space="preserve">High-value trading cards (Pokemon not named)</t>
  </si>
  <si>
    <t xml:space="preserve">CA-006</t>
  </si>
  <si>
    <t xml:space="preserve">Simi Valley</t>
  </si>
  <si>
    <t xml:space="preserve">Ventura</t>
  </si>
  <si>
    <t xml:space="preserve">Simi Sports Cards</t>
  </si>
  <si>
    <t xml:space="preserve">Forced entry ~3:38 a.m.; display cases shattered; owner says a chainsaw was used.</t>
  </si>
  <si>
    <t xml:space="preserve">Owner estimate via NBC LA (wire copy). Police: 'large number' of cards; KEYT: 'tens of thousands'</t>
  </si>
  <si>
    <t xml:space="preserve">https://keyt.com/?p=1377916</t>
  </si>
  <si>
    <t xml:space="preserve">https://wlos.com/news/nation-world/robbed-at-gunpoint-300k-in-pokemon-cards-stolen-from-customer-outside-trading-card-shop-money-valuables-guns-handguns-weapons-los-angeles-california-simi-valley-police-department | https://www.nbclosangeles.com/news/local/sports-pokemon-card-theft-simi-valley/3826661/ | https://www.simivalleyacorn.com/articles/thieves-snatch-valuable-trading-cards/</t>
  </si>
  <si>
    <t xml:space="preserve">NBC LA quotes the owner at 'at least $50,000 in valuable cards'. The Simi Valley Acorn (Jan 10, 2026) instead describes 'more than $50,000' as repairs, security upgrades and replacing merchandise combined, with no card-only value, so $50K is an owner estimate. One secondary report puts the loss near $500K; NBC LA's page description says 'nearly half a million dollars' for the weekend's incidents together, which may be where that came from. The owner says most of the single-card inventory was taken and the store was ransacked in about three minutes. The shop was also burglarized on April 18 (year not stated; KEYT says April 2025): see Needs verification.</t>
  </si>
  <si>
    <t xml:space="preserve">03:38</t>
  </si>
  <si>
    <t xml:space="preserve">Rare Pokemon cards, sports cards and sealed boxes; most of the single-card inventory (owner)</t>
  </si>
  <si>
    <t xml:space="preserve">CA-007</t>
  </si>
  <si>
    <t xml:space="preserve">Los Angeles (Sawtelle / West LA)</t>
  </si>
  <si>
    <t xml:space="preserve">RWT Collective (victim leaving the store)</t>
  </si>
  <si>
    <t xml:space="preserve">Private collector (outside card shop)</t>
  </si>
  <si>
    <t xml:space="preserve">Armed robbery</t>
  </si>
  <si>
    <t xml:space="preserve">Customer held up at gunpoint in the building's underground garage after leaving the store; robbers had been inside the shop.</t>
  </si>
  <si>
    <t xml:space="preserve">Media/owner estimate of the victim's personal collection</t>
  </si>
  <si>
    <t xml:space="preserve">WLOS (wire)</t>
  </si>
  <si>
    <t xml:space="preserve">https://wlos.com/news/nation-world/robbed-at-gunpoint-300k-in-pokemon-cards-stolen-from-customer-outside-trading-card-shop-money-valuables-guns-handguns-weapons-los-angeles-california-simi-valley-police-department</t>
  </si>
  <si>
    <t xml:space="preserve">https://www.nbclosangeles.com/news/local/up-to-500k-in-pokemon-cards-stolen-in-armed-robbery-in-sawtelle/3826831/</t>
  </si>
  <si>
    <t xml:space="preserve">Same weekend as the Simi Valley burglary; police were checking whether they were linked. NBC LA's story (opened 2026-10-11) headlines 'At least $300,000' and the body says about $300,000, in a briefcase, belonging to a shop regular. Its URL slug ('up to $500K') and social description ('nearly half a million') are leftovers from other wording.</t>
  </si>
  <si>
    <t xml:space="preserve">Confirmed: LAPD open data</t>
  </si>
  <si>
    <t xml:space="preserve">LAPD NIBRS (2026 dataset): robbery, West LA Division, 2026-01-04 21:45, underground parking structure, weapon 'Handgun, Pepper Spray', status 'Investigation Continued'. Matches the reported date and setting. The dataset has no item or value field, so it cannot confirm cards or loss.</t>
  </si>
  <si>
    <t xml:space="preserve">21:45</t>
  </si>
  <si>
    <t xml:space="preserve">police record</t>
  </si>
  <si>
    <t xml:space="preserve">Robbery, no break-in</t>
  </si>
  <si>
    <t xml:space="preserve">Pokemon cards (victim's personal collection)</t>
  </si>
  <si>
    <t xml:space="preserve">CA-008</t>
  </si>
  <si>
    <t xml:space="preserve">Anaheim</t>
  </si>
  <si>
    <t xml:space="preserve">Orange</t>
  </si>
  <si>
    <t xml:space="preserve">DOWE Collectibles</t>
  </si>
  <si>
    <t xml:space="preserve">Collectibles shop</t>
  </si>
  <si>
    <t xml:space="preserve">Four suspects broke into the adjoining insurance office, then sledgehammered through the shared drywall ~3 a.m.; &gt;500 cards; dark sedan.</t>
  </si>
  <si>
    <t xml:space="preserve">Owner estimate via KTLA and NBC LA; earlier report said ~$20K</t>
  </si>
  <si>
    <t xml:space="preserve">KTLA</t>
  </si>
  <si>
    <t xml:space="preserve">https://ktla.com/news/orange-county/anaheim-pokemon-cards-theft-tunnel-burglary/amp/</t>
  </si>
  <si>
    <t xml:space="preserve">https://www.nbclosangeles.com/news/local/video-anaheim-pokemon-card-burglary/3850817/ | https://www.yahoo.com/news/articles/thieves-carve-hole-drywall-steal-082526645.html</t>
  </si>
  <si>
    <t xml:space="preserve">Date: KTLA (published Fri Feb 20, 2026) says 'around 3 a.m. Tuesday into early Wednesday morning', so Feb 17-18; the ~$180,000 is attributed to police. Store name appears as DOWE / Do-We / Duy's Collectibles. Loss estimate rose from ~$20K (early) to $180K (later).</t>
  </si>
  <si>
    <t xml:space="preserve">Police-sourced in news</t>
  </si>
  <si>
    <t xml:space="preserve">KTLA attributes the ~$180,000 figure to Anaheim police. No police record checked.</t>
  </si>
  <si>
    <t xml:space="preserve">03:00</t>
  </si>
  <si>
    <t xml:space="preserve">More than 500 Pokemon cards</t>
  </si>
  <si>
    <t xml:space="preserve">CA-009</t>
  </si>
  <si>
    <t xml:space="preserve">RWT Collective</t>
  </si>
  <si>
    <t xml:space="preserve">Card store</t>
  </si>
  <si>
    <t xml:space="preserve">Front window shattered ~3 a.m. Sunday; three masked, gloved men; display cases smashed.</t>
  </si>
  <si>
    <t xml:space="preserve">Store manager estimate via NBC LA</t>
  </si>
  <si>
    <t xml:space="preserve">https://www.nbclosangeles.com/investigations/pokemon-one-piece-cards-stolen-burglary/3892831/</t>
  </si>
  <si>
    <t xml:space="preserve">Second hit on this shop in 2026 (see CA-007). Unopened Pokemon boxes and One Piece cards.</t>
  </si>
  <si>
    <t xml:space="preserve">LAPD NIBRS (2026 dataset): burglary, West LA Division, 2026-05-17 04:20, premise 'Other Business', 11300 block of W Olympic Blvd, status 'Investigation Continued'. Matches the reported date. The dataset has no item or value field, so it cannot confirm cards or loss.</t>
  </si>
  <si>
    <t xml:space="preserve">04:20</t>
  </si>
  <si>
    <t xml:space="preserve">police record (news said ~3 a.m.)</t>
  </si>
  <si>
    <t xml:space="preserve">Unopened Pokemon boxes and One Piece cards</t>
  </si>
  <si>
    <t xml:space="preserve">CA-010</t>
  </si>
  <si>
    <t xml:space="preserve">San Francisco</t>
  </si>
  <si>
    <t xml:space="preserve">Bay Area</t>
  </si>
  <si>
    <t xml:space="preserve">Online-marketplace meet-up</t>
  </si>
  <si>
    <t xml:space="preserve">Private seller</t>
  </si>
  <si>
    <t xml:space="preserve">Meet-up robbery</t>
  </si>
  <si>
    <t xml:space="preserve">Buyer faked an online payment, grabbed the cards, pepper-sprayed the seller (~3:16 p.m.) and fled to a car with two more suspects.</t>
  </si>
  <si>
    <t xml:space="preserve">Not reported</t>
  </si>
  <si>
    <t xml:space="preserve">Yes: 2 juveniles arrested next day; third suspect sought; cards not recovered</t>
  </si>
  <si>
    <t xml:space="preserve">KTVU</t>
  </si>
  <si>
    <t xml:space="preserve">https://www.ktvu.com/news/san-francisco-pokemon-meetup-robbery-arrests</t>
  </si>
  <si>
    <t xml:space="preserve">https://abc7news.com/post/pokmon-card-robbery-arrest-caught-camera-thefts-san-francisco-spark-alert-bay-area/19279793/ | https://hoodline.com/2026/06/sf-pokemon-card-meetup-turns-pepper-spray-heist-cops-nab-two/</t>
  </si>
  <si>
    <t xml:space="preserve">Intersection deliberately omitted (private victim). Victim had non-life-threatening injuries.</t>
  </si>
  <si>
    <t xml:space="preserve">ABC7 (June 12, 2026) reports SFPD booked two juveniles on suspicion of second-degree robbery and conspiracy and served a search warrant on May 30. No police dataset checked.</t>
  </si>
  <si>
    <t xml:space="preserve">15:16</t>
  </si>
  <si>
    <t xml:space="preserve">CA-011</t>
  </si>
  <si>
    <t xml:space="preserve">Brentwood</t>
  </si>
  <si>
    <t xml:space="preserve">Contra Costa</t>
  </si>
  <si>
    <t xml:space="preserve">The Card Lab</t>
  </si>
  <si>
    <t xml:space="preserve">Card shop</t>
  </si>
  <si>
    <t xml:space="preserve">Three masked suspects jumped display cases ~7 p.m. Saturday just before closing; 39 seconds; Nissan Altima.</t>
  </si>
  <si>
    <t xml:space="preserve">Owner estimate</t>
  </si>
  <si>
    <t xml:space="preserve">ABC7 News</t>
  </si>
  <si>
    <t xml:space="preserve">https://abc7news.com/post/video-thieves-take-39-seconds-steal-15k-worth-pokmon-cards-brentwoods-card-lab/19260676/</t>
  </si>
  <si>
    <t xml:space="preserve">https://ktvu.com/news/thieves-steal-15000-pokemon-cards-from-brentwood-hobby-shop</t>
  </si>
  <si>
    <t xml:space="preserve">Some outlets date it June 8 (the report date). Store had opened ~2 months earlier. Games of Brentwood also says it was targeted (see Needs verification).</t>
  </si>
  <si>
    <t xml:space="preserve">19:00</t>
  </si>
  <si>
    <t xml:space="preserve">Open-hours grab</t>
  </si>
  <si>
    <t xml:space="preserve">CA-012</t>
  </si>
  <si>
    <t xml:space="preserve">Stockton</t>
  </si>
  <si>
    <t xml:space="preserve">San Joaquin</t>
  </si>
  <si>
    <t xml:space="preserve">Central Valley</t>
  </si>
  <si>
    <t xml:space="preserve">Dragon's Den Games</t>
  </si>
  <si>
    <t xml:space="preserve">Game store</t>
  </si>
  <si>
    <t xml:space="preserve">Hooded suspect broke a glass display case ~1:55 a.m. Wednesday; under a minute.</t>
  </si>
  <si>
    <t xml:space="preserve">'Thousands of dollars' per ABC News; no store-specific figure</t>
  </si>
  <si>
    <t xml:space="preserve">ABC News (via Beach 95.1)</t>
  </si>
  <si>
    <t xml:space="preserve">https://beach951.com/abc-national-news/b907e0474f6c8a24e9d5a770d90a15ea</t>
  </si>
  <si>
    <t xml:space="preserve">https://abcnews.com/US/video/2-northern-california-stores-targeted-pokmon-card-burglaries-134038122</t>
  </si>
  <si>
    <t xml:space="preserve">Date inferred from 'Wednesday' in a report dated June 19, 2026. Owner says the store was burglarized 4 times since January 2026 and is closing at the end of the month.</t>
  </si>
  <si>
    <t xml:space="preserve">01:55</t>
  </si>
  <si>
    <t xml:space="preserve">Not described</t>
  </si>
  <si>
    <t xml:space="preserve">CA-013</t>
  </si>
  <si>
    <t xml:space="preserve">JNA Collectibles</t>
  </si>
  <si>
    <t xml:space="preserve">Crowbar through front door ~3:30 a.m. Wednesday; smashed display case; about a minute; ~3.5 miles from Dragon's Den.</t>
  </si>
  <si>
    <t xml:space="preserve">'Thousands of dollars' per owner</t>
  </si>
  <si>
    <t xml:space="preserve">Police did not know whether this and CA-012 were linked.</t>
  </si>
  <si>
    <t xml:space="preserve">03:30</t>
  </si>
  <si>
    <t xml:space="preserve">CA-014</t>
  </si>
  <si>
    <t xml:space="preserve">Los Angeles (Pico-Robertson)</t>
  </si>
  <si>
    <t xml:space="preserve">Poke Mall</t>
  </si>
  <si>
    <t xml:space="preserve">Three masked suspects smashed the front door ~3 a.m. Tuesday; under a minute; black sedan.</t>
  </si>
  <si>
    <t xml:space="preserve">Owner's corrected figure (NBC LA); LAPD initially said $10,000</t>
  </si>
  <si>
    <t xml:space="preserve">https://www.nbclosangeles.com/news/local/pokemon-trading-cards-burglary-pico-robertson/3911120/</t>
  </si>
  <si>
    <t xml:space="preserve">https://hoodline.com/2026/06/pico-robertson-pokemon-shop-ransacked-again-in-60-second-smash-and-grab/ | https://www.foxla.com/news/poke-mall-pico-robertson-burglary-pokemon-cards-stolen</t>
  </si>
  <si>
    <t xml:space="preserve">Second burglary at this shop in about a month; the earlier one is CA-022 (May 24). Early coverage carried the $10K figure, and FOX LA still reports about $10,000 (attributed to police and the owners) and, as read, dates the break-in Sunday June 28; NBC LA, Hoodline and the LAPD record say Tuesday June 30. Hoodline lists sealed boxes and graded singles taken.</t>
  </si>
  <si>
    <t xml:space="preserve">LAPD NIBRS (2026 dataset): burglary, West LA Division, 2026-06-30 02:51, premise 'Other Business', 1100 block of S Robertson Blvd. Matches the reported date and time. A second burglary record exists at the same block on 2026-05-24 02:32 (premise 'Other Store'), the earlier break-in (CA-022). The dataset has no item or value field, so it cannot confirm cards or loss.</t>
  </si>
  <si>
    <t xml:space="preserve">02:51</t>
  </si>
  <si>
    <t xml:space="preserve">Pokemon cards: sealed boxes and graded singles</t>
  </si>
  <si>
    <t xml:space="preserve">CA-015</t>
  </si>
  <si>
    <t xml:space="preserve">Corona</t>
  </si>
  <si>
    <t xml:space="preserve">Riverside</t>
  </si>
  <si>
    <t xml:space="preserve">Corona Cards &amp; Collectibles</t>
  </si>
  <si>
    <t xml:space="preserve">Two masked, hooded burglars ~4 a.m. Saturday.</t>
  </si>
  <si>
    <t xml:space="preserve">Owner estimate ~$15K (NBC LA); CBS summary: up to $20K</t>
  </si>
  <si>
    <t xml:space="preserve">https://www.nbclosangeles.com/news/local/corona-card-shop-burglary/3919732/</t>
  </si>
  <si>
    <t xml:space="preserve">https://ground.news/article/thieves-steal-15k-worth-of-trading-cards-from-corona-shop</t>
  </si>
  <si>
    <t xml:space="preserve">NBC LA's photo caption says Saturday, July 20, but Saturday was July 18; the story was published Mon July 20 and says 'early Saturday' (about 4 a.m.), which supports July 18. Entry method not stated. Police were checking a link to the Upland burglary (CA-016). Pokemon not named.</t>
  </si>
  <si>
    <t xml:space="preserve">04:00</t>
  </si>
  <si>
    <t xml:space="preserve">Trading cards (Pokemon not named)</t>
  </si>
  <si>
    <t xml:space="preserve">CA-016</t>
  </si>
  <si>
    <t xml:space="preserve">Upland</t>
  </si>
  <si>
    <t xml:space="preserve">San Bernardino</t>
  </si>
  <si>
    <t xml:space="preserve">Gameology</t>
  </si>
  <si>
    <t xml:space="preserve">Four masked, hooded thieves broke the glass front door Tuesday morning.</t>
  </si>
  <si>
    <t xml:space="preserve">Not reported ('unclear' per NBC LA)</t>
  </si>
  <si>
    <t xml:space="preserve">https://www.nbclosangeles.com/news/local/upland-card-shop-burglarized/3920722/</t>
  </si>
  <si>
    <t xml:space="preserve">One Piece, Pokemon and Disney Lorcana cards taken.</t>
  </si>
  <si>
    <t xml:space="preserve">One Piece, Pokemon and Disney Lorcana cards</t>
  </si>
  <si>
    <t xml:space="preserve">CA-017</t>
  </si>
  <si>
    <t xml:space="preserve">Kerman</t>
  </si>
  <si>
    <t xml:space="preserve">Fresno</t>
  </si>
  <si>
    <t xml:space="preserve">Player's Price TCG</t>
  </si>
  <si>
    <t xml:space="preserve">Overnight; cut through the roof, a vent and a hallway wall; &gt;100 high-value cards including 20 graded.</t>
  </si>
  <si>
    <t xml:space="preserve">Owner estimate ($10K-$20K)</t>
  </si>
  <si>
    <t xml:space="preserve">Yes: 24-year-old Fresno man arrested Sept 20 on suspicion of possessing stolen property</t>
  </si>
  <si>
    <t xml:space="preserve">ABC30 Fresno</t>
  </si>
  <si>
    <t xml:space="preserve">https://abc30.com/post/fresno-man-arrested-burglary-kerman-trading-card-store-police-say/19856919/</t>
  </si>
  <si>
    <t xml:space="preserve">https://www.dexerto.com/pokemon/pokemon-fans-help-police-track-20000-of-stolen-cards-after-brazen-robbery-3411214/</t>
  </si>
  <si>
    <t xml:space="preserve">ABC30's story (Tue Sept 22, 2026) says 'overnight burglary Saturday morning', so Sept 19; the arrest was Sept 20. Cards were traced via community tips to Tracy. Store opened Aug 2026.</t>
  </si>
  <si>
    <t xml:space="preserve">More than 100 high-value Pokemon cards, 20 of them graded</t>
  </si>
  <si>
    <t xml:space="preserve">CA-018</t>
  </si>
  <si>
    <t xml:space="preserve">conflicting</t>
  </si>
  <si>
    <t xml:space="preserve">La Verne</t>
  </si>
  <si>
    <t xml:space="preserve">44 Collectibles</t>
  </si>
  <si>
    <t xml:space="preserve">Front door and display cases smashed ~3 a.m.; surveillance video shows a hooded, face-covered thief; vintage sports cards and Pokemon cards taken.</t>
  </si>
  <si>
    <t xml:space="preserve">Owner estimate ('approximately $20,000')</t>
  </si>
  <si>
    <t xml:space="preserve">Yahoo News (syndicated)</t>
  </si>
  <si>
    <t xml:space="preserve">https://www.yahoo.com/news/articles/20-000-worth-collectibles-stolen-055529018.html</t>
  </si>
  <si>
    <t xml:space="preserve">https://www.sportscollectorsdaily.com/smash-and-grab-again-more-la-area-shops-lose-thousands-to-burglars/</t>
  </si>
  <si>
    <t xml:space="preserve">DATE CONFLICT: Sports Collectors Daily (Dec 22, 2025) says 'early hours of Sunday, December 22', but Dec 22, 2025 was a Monday (the Sunday was Dec 21). The Yahoo copy gives no date; it says the break-in came days before the store's New Year's Day grand opening. Same night, a shop in San Gabriel was also broken into (items not stated; see Needs verification) and a San Dimas shop was cased but not entered. Original TV story not identified.</t>
  </si>
  <si>
    <t xml:space="preserve">Vintage sports cards and Pokemon cards</t>
  </si>
  <si>
    <t xml:space="preserve">CA-019</t>
  </si>
  <si>
    <t xml:space="preserve">Bakersfield</t>
  </si>
  <si>
    <t xml:space="preserve">Kern</t>
  </si>
  <si>
    <t xml:space="preserve">Great American Sports Cards</t>
  </si>
  <si>
    <t xml:space="preserve">Three suspects (two men and a woman) forced entry; police asked the public to help identify them.</t>
  </si>
  <si>
    <t xml:space="preserve">Bakersfield Now</t>
  </si>
  <si>
    <t xml:space="preserve">https://www.bakersfieldnow.com/news/local/bakersfield-police-seek-help-identifying-suspects-in-sports-card-shop-burglary</t>
  </si>
  <si>
    <t xml:space="preserve">Found in the widened-scope search. The story ran Feb 12, 2026, about six weeks after the burglary; it gives the date (Dec 27, 2025) but no time, quantity or value. Items described only as 'sports cards'; Pokemon not named. Shop is on Harris Road in southwest Bakersfield.</t>
  </si>
  <si>
    <t xml:space="preserve">Sports cards</t>
  </si>
  <si>
    <t xml:space="preserve">Sports cards (quantity and type not stated)</t>
  </si>
  <si>
    <t xml:space="preserve">CA-020</t>
  </si>
  <si>
    <t xml:space="preserve">La Puente</t>
  </si>
  <si>
    <t xml:space="preserve">One Stop Sales</t>
  </si>
  <si>
    <t xml:space="preserve">Resale shop</t>
  </si>
  <si>
    <t xml:space="preserve">Suspects smashed through the front door just after 2 a.m. on a Wednesday in a stolen pickup (recovered); took dozens of boxes of Labubu dolls and ignored electronics, cash and other merchandise.</t>
  </si>
  <si>
    <t xml:space="preserve">LA County Sheriff's Department: about $7,000 in Labubu boxes. ABC7's subheadline estimates $30,000 in merchandise with no named source</t>
  </si>
  <si>
    <t xml:space="preserve">No</t>
  </si>
  <si>
    <t xml:space="preserve">No arrest reported (stolen truck recovered)</t>
  </si>
  <si>
    <t xml:space="preserve">https://abc7news.com/post/thousands-dollars-worth-labubu-dolls-stolen-stop-sales-la-puente-california-burglary-caught-video/17471439/</t>
  </si>
  <si>
    <t xml:space="preserve">Collectible toys, not trading cards: in scope only under the widened rule. Date inferred from 'early Wednesday morning' in a story dated Fri Aug 8, 2025 (so Aug 6). Number of suspects not stated.</t>
  </si>
  <si>
    <t xml:space="preserve">ABC7 attributes the ~$7,000 figure and the recovered getaway truck to the LA County Sheriff's Department. No police record checked.</t>
  </si>
  <si>
    <t xml:space="preserve">Collectible toys</t>
  </si>
  <si>
    <t xml:space="preserve">Dozens of boxes of Labubu dolls</t>
  </si>
  <si>
    <t xml:space="preserve">CA-021</t>
  </si>
  <si>
    <t xml:space="preserve">The Makeup Shack</t>
  </si>
  <si>
    <t xml:space="preserve">Cosmetics shop</t>
  </si>
  <si>
    <t xml:space="preserve">Broken into just after 5 a.m. on a Tuesday while the alarm sounded; video shows two hooded suspects rummaging through an office (three suspects apparently involved); police arrived after they left.</t>
  </si>
  <si>
    <t xml:space="preserve">No total reported; ABC7 says the dolls 'can sell for up to $1,000 online'</t>
  </si>
  <si>
    <t xml:space="preserve">https://abc7.com/16677969</t>
  </si>
  <si>
    <t xml:space="preserve">A general burglary where several Labubu dolls were taken along with a safe, electronics and personal belongings, so only part of the loss is collectibles. Date inferred from 'Tuesday' in a story dated Fri June 6, 2025 (so June 3). Entry method not stated.</t>
  </si>
  <si>
    <t xml:space="preserve">Several Labubu dolls, plus a safe, electronics and personal belongings</t>
  </si>
  <si>
    <t xml:space="preserve">CA-022</t>
  </si>
  <si>
    <t xml:space="preserve">Two suspects smashed the front glass about 2:30 a.m. (LAPD record); the owner said they took 'a lot of product'.</t>
  </si>
  <si>
    <t xml:space="preserve">Not reported (the owners had not released an inventory loss estimate)</t>
  </si>
  <si>
    <t xml:space="preserve">Hoodline</t>
  </si>
  <si>
    <t xml:space="preserve">https://hoodline.com/2026/06/pico-robertson-pokemon-shop-ransacked-again-in-60-second-smash-and-grab/</t>
  </si>
  <si>
    <t xml:space="preserve">https://www.foxla.com/news/poke-mall-pico-robertson-burglary-pokemon-cards-stolen</t>
  </si>
  <si>
    <t xml:space="preserve">The first of two burglaries at this shop (the second is CA-014). Hoodline cites security video from May 24; LAPD open data has a burglary at the same block on 2026-05-24 02:32. FOX LA's timeline says the shop was burglarized 'for the first time' about a month before June 28-30, a few weeks after opening. The shop is Pokemon-focused, but the coverage does not say which cards were taken.</t>
  </si>
  <si>
    <t xml:space="preserve">LAPD NIBRS (2026 dataset): burglary, West LA Division, 2026-05-24 02:32, premise 'Other Store', 1100 block of S Robertson Blvd. Matches the May 24 date in Hoodline's report. The dataset has no item or value field, so it cannot confirm cards or loss.</t>
  </si>
  <si>
    <t xml:space="preserve">02:32</t>
  </si>
  <si>
    <t xml:space="preserve">'A lot of product' (not itemized); Pokemon-focused card shop</t>
  </si>
  <si>
    <t xml:space="preserve">CA-023</t>
  </si>
  <si>
    <t xml:space="preserve">Gardena</t>
  </si>
  <si>
    <t xml:space="preserve">Self-storage unit (private renter)</t>
  </si>
  <si>
    <t xml:space="preserve">Storage locker</t>
  </si>
  <si>
    <t xml:space="preserve">Burglars cut a hole through the back wall of a rented storage locker; the renter reported it to LAPD on a Monday.</t>
  </si>
  <si>
    <t xml:space="preserve">NBC LA: about $300,000 in total (vintage clothing, toys, Pokemon cards and costume jewelry); the source of the estimate is not given</t>
  </si>
  <si>
    <t xml:space="preserve">https://www.nbclosangeles.com/investigations/storage-unit-burglary-pokemon-cards/3949823/</t>
  </si>
  <si>
    <t xml:space="preserve">Date inferred: the story, published Thu Oct 1, 2026, says the burglary was 'reported Monday' (Sept 28); it may have happened earlier. The $300K covers everything taken, not only cards. Private victim: the renter and the facility are not named and the pin is at city level. LAPD took the report, so the location may be inside the city of Los Angeles with a Gardena address.</t>
  </si>
  <si>
    <t xml:space="preserve">Vintage clothing, toys, Pokemon cards and costume jewelry</t>
  </si>
  <si>
    <t xml:space="preserve">California trading card and collectible theft: summary (news-reported incidents)</t>
  </si>
  <si>
    <t xml:space="preserve">Window: 2025-04-09 to 2026-10-09. Figures come from owners, police and media; only the incidents counted under 'Police cross-check' were matched to a police record.</t>
  </si>
  <si>
    <t xml:space="preserve">Overall</t>
  </si>
  <si>
    <t xml:space="preserve">Incidents in dataset</t>
  </si>
  <si>
    <t xml:space="preserve">Incidents with a reported dollar loss</t>
  </si>
  <si>
    <t xml:space="preserve">Incidents with no reported loss</t>
  </si>
  <si>
    <t xml:space="preserve">Sum of reported losses (lower bound)</t>
  </si>
  <si>
    <t xml:space="preserve">Uses loss_usd_low only; RWT Collective appears twice (separate incidents); excludes incidents with no figure.</t>
  </si>
  <si>
    <t xml:space="preserve">By incident type</t>
  </si>
  <si>
    <t xml:space="preserve">By region</t>
  </si>
  <si>
    <t xml:space="preserve">By year of incident</t>
  </si>
  <si>
    <t xml:space="preserve">2025</t>
  </si>
  <si>
    <t xml:space="preserve">2026</t>
  </si>
  <si>
    <t xml:space="preserve">Date quality</t>
  </si>
  <si>
    <t xml:space="preserve">Arrests reported</t>
  </si>
  <si>
    <t xml:space="preserve">Incidents with an arrest</t>
  </si>
  <si>
    <t xml:space="preserve">Police cross-check (column T)</t>
  </si>
  <si>
    <t xml:space="preserve">Confirmed against a police record</t>
  </si>
  <si>
    <t xml:space="preserve">Date and place match a police release or LAPD open-data record. Police data here cannot confirm that Pokemon cards were taken.</t>
  </si>
  <si>
    <t xml:space="preserve">Police-sourced in news only</t>
  </si>
  <si>
    <t xml:space="preserve">By item category (column AB)</t>
  </si>
  <si>
    <t xml:space="preserve">Pokemon named in coverage (column N)</t>
  </si>
  <si>
    <t xml:space="preserve">kind</t>
  </si>
  <si>
    <t xml:space="preserve">related_id</t>
  </si>
  <si>
    <t xml:space="preserve">item</t>
  </si>
  <si>
    <t xml:space="preserve">what to check</t>
  </si>
  <si>
    <t xml:space="preserve">Conflict: loss</t>
  </si>
  <si>
    <t xml:space="preserve">Anaheim (DOWE Collectibles): early report ~$20K, later reports ~$180K.</t>
  </si>
  <si>
    <t xml:space="preserve">Confirm with Anaheim PD or the owner; dataset uses $180K.</t>
  </si>
  <si>
    <t xml:space="preserve">Simi Valley: NBC LA quotes the owner at 'at least $50,000 in valuable cards'; the Simi Valley Acorn calls 'more than $50,000' repairs, security and merchandise recovery combined; KEYT says 'tens of thousands'; one secondary story says ~$500K.</t>
  </si>
  <si>
    <t xml:space="preserve">Dataset uses $50K as an owner estimate. Ask the owner or Simi Valley PD for a card-only figure.</t>
  </si>
  <si>
    <t xml:space="preserve">Resolved: loss</t>
  </si>
  <si>
    <t xml:space="preserve">RWT robbery: $300K in wire copy; NBC LA's URL slug says 'up to $500K'.</t>
  </si>
  <si>
    <t xml:space="preserve">Resolved 2026-10-11: NBC LA's story headlines 'At least $300,000' and its body says about $300,000. 'Up to $500K' survives only in the URL slug, and 'nearly half a million' in the social description.</t>
  </si>
  <si>
    <t xml:space="preserve">Poke Mall: LAPD said $10,000, owner said ~$300; FOX LA still reports about $10,000 (police and owners).</t>
  </si>
  <si>
    <t xml:space="preserve">Dataset uses $300 (owner's correction, NBC LA). Confirm with the owner or LAPD.</t>
  </si>
  <si>
    <t xml:space="preserve">Conflict: date</t>
  </si>
  <si>
    <t xml:space="preserve">Poke Mall: FOX LA's article, as read, says Sunday June 28; NBC LA, Hoodline and the LAPD record say Tuesday June 30 (~2:50 a.m.).</t>
  </si>
  <si>
    <t xml:space="preserve">Dataset uses June 30.</t>
  </si>
  <si>
    <t xml:space="preserve">Burbank: $100K (KTLA, CBS, NBC) vs 'tens of thousands' (NBC LA arrest story).</t>
  </si>
  <si>
    <t xml:space="preserve">Resolved: Burbank PD's Jan 8, 2026 release says approximately $100,000.</t>
  </si>
  <si>
    <t xml:space="preserve">Resolved: date</t>
  </si>
  <si>
    <t xml:space="preserve">Burbank: Dec 2 (KTLA, CBS LA) vs Dec 5 (NBC LA).</t>
  </si>
  <si>
    <t xml:space="preserve">Resolved: Burbank PD's release gives Dec 2, 2025, about 2:00 a.m.</t>
  </si>
  <si>
    <t xml:space="preserve">La Verne (44 Collectibles): article dated Dec 22, 2025 says 'Sunday, December 22', but Dec 22, 2025 was a Monday.</t>
  </si>
  <si>
    <t xml:space="preserve">Find the original TV story or La Verne PD / LA County Sheriff report; dataset uses Dec 22.</t>
  </si>
  <si>
    <t xml:space="preserve">Check</t>
  </si>
  <si>
    <t xml:space="preserve">LAPD NIBRS 2024-25 query for Topanga Division on 2025-12-11 errored earlier and could not be retried on 2026-10-11 (the data portal request was not approved), so there is no police match for Woodland Hills.</t>
  </si>
  <si>
    <t xml:space="preserve">Nice to have: NBC LA's story now confirms Thursday Dec 11. Retry the LAPD query (dataset y8y3-fqfu) when the data portal can be reached.</t>
  </si>
  <si>
    <t xml:space="preserve">Brentwood: Saturday June 6 (ABC7) vs June 8 (some outlets, likely the report date).</t>
  </si>
  <si>
    <t xml:space="preserve">Dataset uses June 6.</t>
  </si>
  <si>
    <t xml:space="preserve">Corona: NBC LA caption says Saturday July 20; Saturday was July 18.</t>
  </si>
  <si>
    <t xml:space="preserve">Resolved 2026-10-11: NBC LA's story was published Mon July 20 and says 'early Saturday' (about 4 a.m.), so July 18. The caption's 'July 20' looks like the publish date.</t>
  </si>
  <si>
    <t xml:space="preserve">CA-004, CA-005</t>
  </si>
  <si>
    <t xml:space="preserve">Woodland Hills (Thu) and Glendale (Fri) were dated from the week after Dec 5.</t>
  </si>
  <si>
    <t xml:space="preserve">Resolved 2026-10-11: NBC LA's story, published Fri Dec 12, 2025, says 'On Thursday' for Woodland Hills and 'early morning hours of Friday' for Glendale: Dec 11 and Dec 12. The dataset still labels them 'inferred' because no calendar date is printed.</t>
  </si>
  <si>
    <t xml:space="preserve">Anaheim: overnight Tue-Wed, Feb 17-18, 2026.</t>
  </si>
  <si>
    <t xml:space="preserve">Checked 2026-10-11: KTLA (published Fri Feb 20) says 'around 3 a.m. Tuesday into early Wednesday morning'. The dataset uses Feb 18.</t>
  </si>
  <si>
    <t xml:space="preserve">Inferred date</t>
  </si>
  <si>
    <t xml:space="preserve">CA-012, CA-013</t>
  </si>
  <si>
    <t xml:space="preserve">Stockton: 'Wednesday' in a report dated June 19, 2026.</t>
  </si>
  <si>
    <t xml:space="preserve">Check KXTV's original story.</t>
  </si>
  <si>
    <t xml:space="preserve">Kerman: 'Saturday'; arrest Sept 20; Sept 19 assumed.</t>
  </si>
  <si>
    <t xml:space="preserve">Checked 2026-10-11: ABC30 (Tue Sept 22) says 'overnight burglary Saturday morning', so Sept 19. Dataset keeps 'inferred'.</t>
  </si>
  <si>
    <t xml:space="preserve">Lead</t>
  </si>
  <si>
    <t xml:space="preserve">Simi Sports Cards was also burglarized on April 18 (KEYT says April 2025; the Simi Valley Acorn gives only 'April 18'). No loss or items found.</t>
  </si>
  <si>
    <t xml:space="preserve">Find the April 2025 coverage (Simi Valley Acorn archive, Ventura County Star, KEYT); if cards were taken, add a row. It would fall inside the window.</t>
  </si>
  <si>
    <t xml:space="preserve">Resolved: lead</t>
  </si>
  <si>
    <t xml:space="preserve">Poke Mall's earlier burglary: Hoodline cites security video from May 24, and LAPD open data has a burglary at the same block on 2026-05-24 02:32 ('Other Store').</t>
  </si>
  <si>
    <t xml:space="preserve">Added as CA-022. Items are described only as 'a lot of product' and no loss was released.</t>
  </si>
  <si>
    <t xml:space="preserve">San Gabriel: an unnamed collectibles shop was broken into about an hour after the La Verne break-in (~4 a.m. Dec 22; a window broken, a sack of goods taken; items and loss not stated). A &amp; N Collectibles in San Dimas was cased about 3:30 a.m. but not entered.</t>
  </si>
  <si>
    <t xml:space="preserve">Identify the San Gabriel shop and what was taken; add a row if cards or collectibles were taken.</t>
  </si>
  <si>
    <t xml:space="preserve">Games of Brentwood says it was also targeted (no date or loss). A second search on 2026-10-11 found only the Card Lab coverage.</t>
  </si>
  <si>
    <t xml:space="preserve">Contact the shop or Brentwood PD, or search local press.</t>
  </si>
  <si>
    <t xml:space="preserve">Dragon's Den Games says it was burglarized 4 times since Jan 2026. A second search on 2026-10-11 found only the June 2026 coverage.</t>
  </si>
  <si>
    <t xml:space="preserve">Find the other three incidents (Stockton PD, The Record, KXTV, KCRA).</t>
  </si>
  <si>
    <t xml:space="preserve">Gardena storage-unit burglary: the story, published Oct 1, 2026, says it was 'reported Monday' (Sept 28); it may have happened earlier. LAPD took the report. The $300K covers vintage clothing, toys, Pokemon cards and costume jewelry together.</t>
  </si>
  <si>
    <t xml:space="preserve">Check LAPD open data for a storage-facility burglary around Sept 28 once the 2026 dataset catches up. The pin is city-level only.</t>
  </si>
  <si>
    <t xml:space="preserve">Bakersfield (Great American Sports Cards): the story gives Dec 27, 2025 but no time, loss or item count, and ran about six weeks later.</t>
  </si>
  <si>
    <t xml:space="preserve">Ask Bakersfield PD for the report; check whether Pokemon was among the cards.</t>
  </si>
  <si>
    <t xml:space="preserve">CA-020, CA-021</t>
  </si>
  <si>
    <t xml:space="preserve">La Puente: 'early Wednesday' in a story dated Aug 8, 2025 (Aug 6 assumed). Orange: 'Tuesday' in a story dated June 6, 2025 (June 3 assumed).</t>
  </si>
  <si>
    <t xml:space="preserve">Check LASD (Industry Station) and Orange PD.</t>
  </si>
  <si>
    <t xml:space="preserve">La Puente Labubu: LASD says about $7,000; ABC7's subheadline says $30,000 with no source.</t>
  </si>
  <si>
    <t xml:space="preserve">Dataset uses $7,000 as the low and $30,000 as the high.</t>
  </si>
  <si>
    <t xml:space="preserve">KTLA and Sports Collectors Daily (Dec 2025): the Burbank crew may be linked to at least half a dozen other Southern California card-shop attempts or break-ins. No names, dates or losses given.</t>
  </si>
  <si>
    <t xml:space="preserve">Identify which ones; some may already be rows.</t>
  </si>
  <si>
    <t xml:space="preserve">Coverage gap</t>
  </si>
  <si>
    <t xml:space="preserve">No Sacramento-area, Oakland/East Bay, or San Jose incidents found for 2025-26.</t>
  </si>
  <si>
    <t xml:space="preserve">Search local outlets (KCRA, Mercury News, East Bay Times) or public records.</t>
  </si>
  <si>
    <t xml:space="preserve">Collectible-toy thefts (Labubu and similar blind boxes): two found (CA-020, CA-021). This category was searched less thoroughly than card shops, and toy thefts may be reported as ordinary burglaries without naming the toys.</t>
  </si>
  <si>
    <t xml:space="preserve">Search Pop Mart, mall kiosk and toy-store burglaries; send a public-records request naming the products.</t>
  </si>
  <si>
    <t xml:space="preserve">Non-Pokemon card thefts (sports cards, Magic, Yu-Gi-Oh, One Piece, Lorcana): only one incident where Pokemon is never named and the cards are sports cards (CA-019), plus six that name Pokemon alongside other cards. Card-shop coverage tends to lead with Pokemon.</t>
  </si>
  <si>
    <t xml:space="preserve">Search sports-card dealers and Magic/Yu-Gi-Oh stores by name.</t>
  </si>
  <si>
    <t xml:space="preserve">No Reddit dataset found; the search tool returned no Reddit results at all, so this is not proof none exists.</t>
  </si>
  <si>
    <t xml:space="preserve">If you have a link, send it.</t>
  </si>
  <si>
    <t xml:space="preserve">reported_loss</t>
  </si>
  <si>
    <t xml:space="preserve">why_excluded</t>
  </si>
  <si>
    <t xml:space="preserve">2022-04-05 (approx)</t>
  </si>
  <si>
    <t xml:space="preserve">Encino (Los Angeles)</t>
  </si>
  <si>
    <t xml:space="preserve">Mamba Cards</t>
  </si>
  <si>
    <t xml:space="preserve">'Hundreds of thousands' (KTLA)</t>
  </si>
  <si>
    <t xml:space="preserve">https://digital-release.ktla.com/news/local-news/trading-cards-worth-thousands-stolen-from-encino-business/</t>
  </si>
  <si>
    <t xml:space="preserve">Before window (April 2022)</t>
  </si>
  <si>
    <t xml:space="preserve">2022-04-23 (approx)</t>
  </si>
  <si>
    <t xml:space="preserve">Bases Loaded</t>
  </si>
  <si>
    <t xml:space="preserve">'Thousands'; one Pokemon card ~$1,200</t>
  </si>
  <si>
    <t xml:space="preserve">KMPH</t>
  </si>
  <si>
    <t xml:space="preserve">https://kmph.com/newsletter/highly-priced-pokemon-lebron-james-rookie-cards-stolen-from-card-shop-in-northwest-fresno-bases-loaded-trading-cards-fresno-california-trading-cards</t>
  </si>
  <si>
    <t xml:space="preserve">2022-04 (approx)</t>
  </si>
  <si>
    <t xml:space="preserve">Newhall (Santa Clarita)</t>
  </si>
  <si>
    <t xml:space="preserve">SCV Card Connection</t>
  </si>
  <si>
    <t xml:space="preserve">&gt;$2,000 (Pokemon packs)</t>
  </si>
  <si>
    <t xml:space="preserve">Level Up (citing The Signal)</t>
  </si>
  <si>
    <t xml:space="preserve">https://www.levelup.com/noticias/joyas-dinero-acusan-a-sujeto-por-robo-de-tarjetas-de-pokemon/</t>
  </si>
  <si>
    <t xml:space="preserve">2022-11 to 2022-12</t>
  </si>
  <si>
    <t xml:space="preserve">Sacramento area</t>
  </si>
  <si>
    <t xml:space="preserve">A-1 Comics; Comics &amp; Collectibles; ToyFusion</t>
  </si>
  <si>
    <t xml:space="preserve">A-1: $50K in one burglary; Comics &amp; Collectibles: ~$3K</t>
  </si>
  <si>
    <t xml:space="preserve">ICv2</t>
  </si>
  <si>
    <t xml:space="preserve">https://icv2.com/articles/news/view/52787/rash-burglaries-hits-california-comics-collectible-stores</t>
  </si>
  <si>
    <t xml:space="preserve">Before window (late 2022)</t>
  </si>
  <si>
    <t xml:space="preserve">2023-05-25</t>
  </si>
  <si>
    <t xml:space="preserve">Hemet</t>
  </si>
  <si>
    <t xml:space="preserve">Pozjoker Games</t>
  </si>
  <si>
    <t xml:space="preserve">&gt;$10,000</t>
  </si>
  <si>
    <t xml:space="preserve">https://digital-release.ktla.com/news/local-news/manhunt-underway-for-thief-who-stole-rare-pokemon-cards-in-hemet/</t>
  </si>
  <si>
    <t xml:space="preserve">Before window (2023)</t>
  </si>
  <si>
    <t xml:space="preserve">2024-01-24</t>
  </si>
  <si>
    <t xml:space="preserve">San Jose</t>
  </si>
  <si>
    <t xml:space="preserve">Tofu's Trading</t>
  </si>
  <si>
    <t xml:space="preserve">35,000+ cards (no total value reported)</t>
  </si>
  <si>
    <t xml:space="preserve">https://abc7.com/post/pokemon-trading-cards-san-jose-burglary-surveillance-video-caught-on-camera/14361760/</t>
  </si>
  <si>
    <t xml:space="preserve">Before window (January 2024)</t>
  </si>
  <si>
    <t xml:space="preserve">2023-03-20</t>
  </si>
  <si>
    <t xml:space="preserve">Tujunga (Los Angeles)</t>
  </si>
  <si>
    <t xml:space="preserve">Kaptain Fish Collectibles</t>
  </si>
  <si>
    <t xml:space="preserve">Could exceed $1,000,000 per the owner (sports card cases and boxes, autographed shoes, structural damage)</t>
  </si>
  <si>
    <t xml:space="preserve">Sports Collectors Daily</t>
  </si>
  <si>
    <t xml:space="preserve">https://www.sportscollectorsdaily.com/burglars-use-truck-to-smash-into-socal-shop-steal-massive-amount-of-merchandise/</t>
  </si>
  <si>
    <t xml:space="preserve">Before window (March 2023); FOX 11 also covered it</t>
  </si>
  <si>
    <t xml:space="preserve">2024-08-26 (approx)</t>
  </si>
  <si>
    <t xml:space="preserve">Rocklin</t>
  </si>
  <si>
    <t xml:space="preserve">True Sports Cards</t>
  </si>
  <si>
    <t xml:space="preserve">More than $15,000 (sports card boxes)</t>
  </si>
  <si>
    <t xml:space="preserve">https://www.sportscollectorsdaily.com/true-sports-cards-burglary/</t>
  </si>
  <si>
    <t xml:space="preserve">Before window (August 2024)</t>
  </si>
  <si>
    <t xml:space="preserve">2025-01-02</t>
  </si>
  <si>
    <t xml:space="preserve">~$10,000</t>
  </si>
  <si>
    <t xml:space="preserve">https://keyt.com/?p=1211065</t>
  </si>
  <si>
    <t xml:space="preserve">Before window (Jan 2025); same store as CA-001</t>
  </si>
  <si>
    <t xml:space="preserve">Method and caveats</t>
  </si>
  <si>
    <t xml:space="preserve">What this is</t>
  </si>
  <si>
    <t xml:space="preserve">A hand-built list of trading-card and collectible thefts in California reported in the news, compiled 2026-10-09. It covers Pokemon and other trading cards (sports cards, Magic, One Piece, Lorcana, Yu-Gi-Oh), sealed card product and collectible toys such as Labubu, taken from card, comic, collectibles and game shops or from private sellers and collectors. It is not official crime data. The first version was Pokemon only; the scope was widened on 2026-10-09, and pokemon_confirmed_in_coverage still flags which incidents name Pokemon.</t>
  </si>
  <si>
    <t xml:space="preserve">Window</t>
  </si>
  <si>
    <t xml:space="preserve">Incidents from 2025-04-09 through 2026-10-09 (18 months). Earlier incidents found along the way are on the 'Out of window' sheet.</t>
  </si>
  <si>
    <t xml:space="preserve">Inclusion rule</t>
  </si>
  <si>
    <t xml:space="preserve">A California burglary, robbery or theft where news coverage says trading cards, sealed card product or collectible toys were taken or targeted. Out of scope: video-game store and console thefts, and shoplifting or organized retail crime at general retailers (for example, a Feb 18, 2026 Citrus Heights shoplifting of dozens of Yu-Gi-Oh and Magic packs, where the suspect was cited and released). Where cards were taken from a card or collectibles shop and Pokemon is not mentioned, the row is kept with pokemon_confirmed_in_coverage = Not stated.</t>
  </si>
  <si>
    <t xml:space="preserve">Pokemon confirmed</t>
  </si>
  <si>
    <t xml:space="preserve">pokemon_confirmed_in_coverage is 'Yes' when a news story or police release names Pokemon cards or products among the items taken; it does not mean they were the only loss. 'Not stated' means the coverage says trading cards were taken but never mentions Pokemon (CA-005 Glendale, CA-015 Corona, CA-019 Bakersfield). 'No' means the items were collectible toys, not cards (CA-020 La Puente, CA-021 Orange).</t>
  </si>
  <si>
    <t xml:space="preserve">Item category</t>
  </si>
  <si>
    <t xml:space="preserve">item_category groups what the coverage says was taken: Pokemon cards (only Pokemon named), Pokemon + other cards or memorabilia, Sports cards (Pokemon not named), Trading cards of a type not stated, and Collectible toys. items_taken gives the items in the coverage's own terms. These describe the wording of the news stories, not full inventories, and cannot show which items were worth the most.</t>
  </si>
  <si>
    <t xml:space="preserve">One row = one incident</t>
  </si>
  <si>
    <t xml:space="preserve">Two shops hit the same night count as two incidents (Stockton). The same shop hit twice on different dates counts as two (RWT Collective). Syndicated copies of one story are collapsed to one row.</t>
  </si>
  <si>
    <t xml:space="preserve">Loss figures</t>
  </si>
  <si>
    <t xml:space="preserve">Dollar values come from owners, police or media and are mostly estimates, often rounded. loss_usd_low is the figure to sum; loss_usd_high is filled only when a source gave a range or a second figure. 'Over $X' is treated as a floor.</t>
  </si>
  <si>
    <t xml:space="preserve">Dates</t>
  </si>
  <si>
    <t xml:space="preserve">date_basis: reported = a source gave the date; inferred = worked out from 'Saturday' or relative wording; conflicting = sources disagree (see Needs verification).</t>
  </si>
  <si>
    <t xml:space="preserve">Privacy</t>
  </si>
  <si>
    <t xml:space="preserve">Private victims (the SF meet-up seller, the RWT customer) are shown at city level only; no intersections or names. Store-level rows use business names as reported.</t>
  </si>
  <si>
    <t xml:space="preserve">Bias</t>
  </si>
  <si>
    <t xml:space="preserve">News covers dramatic, high-dollar, on-camera thefts. Quiet or small losses are missing, so this shows how thefts happen more than how many occur. A rise in coverage in 2026 is not evidence of a rise in crime.</t>
  </si>
  <si>
    <t xml:space="preserve">Coverage</t>
  </si>
  <si>
    <t xml:space="preserve">Searched by region: Los Angeles, Orange, Inland Empire, San Diego, Central Valley, Sacramento, Bakersfield, Bay Area (SF, East Bay, San Jose, Peninsula), Central Coast, Ventura. Sacramento, the East Bay and San Jose returned no 2025-26 incidents. Coverage is incomplete: a second search pass on 2026-10-09 found one more incident (CA-018), and a third pass for the widened scope found three more (CA-019 to CA-021), and a fourth pass on 2026-10-11 that worked the open leads added two (CA-022, CA-023) and settled several date and loss conflicts. The 'Needs verification' sheet lists the remaining unconfirmed leads and conflicts. Treat the row count as a floor, not a total.</t>
  </si>
  <si>
    <t xml:space="preserve">Police cross-check</t>
  </si>
  <si>
    <t xml:space="preserve">Added 2026-10-09. Checked against Burbank PD's news release and LAPD's open NIBRS datasets (y8y3-fqfu for 2024-25, k7nn-b2ep for 2026). Those datasets give date, hundred-block location, offense type, premise type and weapon, with no item or value fields, so they can confirm that a burglary or robbery was reported at that place and time, not that Pokemon cards were taken. Five incidents matched (CA-003, 007, 009, 014, 022). LAPD's older 'Crime Data from 2020 to Present' dataset stops at Dec 2024 and cannot be used for this window. Most other agencies in the dataset do not publish incident-level data, so those rows are marked 'Not checked'.</t>
  </si>
  <si>
    <t xml:space="preserve">Reddit</t>
  </si>
  <si>
    <t xml:space="preserve">No Reddit dataset was found. The search tool returned no Reddit results, so this is not proof none exists.</t>
  </si>
  <si>
    <t xml:space="preserve">Detail columns</t>
  </si>
  <si>
    <t xml:space="preserve">approx_time_local is the time of day the news or a police record gave (blank when only 'overnight' or 'morning' was stated). entry_method groups the method_notes text. time_inside_sec is the time in the store when a report gave one; 'under a minute' is recorded as 60. map_lat and map_lon are city or neighborhood positions for the map, not street addresses; incidents in the same place are offset slightly so both pins show.</t>
  </si>
  <si>
    <t xml:space="preserve">Next steps</t>
  </si>
  <si>
    <t xml:space="preserve">Resolve the items on 'Needs verification'. For official counts that can say what was taken, send California Public Records Act requests to the larger departments (incident reports mentioning trading cards or Pokemon).</t>
  </si>
</sst>
</file>

<file path=xl/styles.xml><?xml version="1.0" encoding="utf-8"?>
<styleSheet xmlns="http://schemas.openxmlformats.org/spreadsheetml/2006/main">
  <numFmts count="3">
    <numFmt numFmtId="164" formatCode="General"/>
    <numFmt numFmtId="165" formatCode="yyyy\-mm\-dd"/>
    <numFmt numFmtId="166" formatCode="\$#,##0"/>
  </numFmts>
  <fonts count="9">
    <font>
      <sz val="11"/>
      <color theme="1"/>
      <name val="Calibri"/>
      <family val="2"/>
      <charset val="1"/>
    </font>
    <font>
      <sz val="10"/>
      <name val="Arial"/>
      <family val="0"/>
    </font>
    <font>
      <sz val="10"/>
      <name val="Arial"/>
      <family val="0"/>
    </font>
    <font>
      <sz val="10"/>
      <name val="Arial"/>
      <family val="0"/>
    </font>
    <font>
      <b val="true"/>
      <sz val="10"/>
      <color rgb="FFFFFFFF"/>
      <name val="Arial"/>
      <family val="0"/>
      <charset val="1"/>
    </font>
    <font>
      <sz val="10"/>
      <name val="Arial"/>
      <family val="0"/>
      <charset val="1"/>
    </font>
    <font>
      <u val="single"/>
      <sz val="10"/>
      <color rgb="FF0563C1"/>
      <name val="Arial"/>
      <family val="0"/>
      <charset val="1"/>
    </font>
    <font>
      <b val="true"/>
      <sz val="10"/>
      <name val="Arial"/>
      <family val="0"/>
      <charset val="1"/>
    </font>
    <font>
      <b val="true"/>
      <sz val="12"/>
      <name val="Arial"/>
      <family val="0"/>
      <charset val="1"/>
    </font>
  </fonts>
  <fills count="3">
    <fill>
      <patternFill patternType="none"/>
    </fill>
    <fill>
      <patternFill patternType="gray125"/>
    </fill>
    <fill>
      <patternFill patternType="solid">
        <fgColor rgb="FF1F3A5F"/>
        <bgColor rgb="FF333333"/>
      </patternFill>
    </fill>
  </fills>
  <borders count="2">
    <border diagonalUp="false" diagonalDown="false">
      <left/>
      <right/>
      <top/>
      <bottom/>
      <diagonal/>
    </border>
    <border diagonalUp="false" diagonalDown="false">
      <left style="thin">
        <color rgb="FFD0D0D0"/>
      </left>
      <right style="thin">
        <color rgb="FFD0D0D0"/>
      </right>
      <top style="thin">
        <color rgb="FFD0D0D0"/>
      </top>
      <bottom style="thin">
        <color rgb="FFD0D0D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general" vertical="center" textRotation="0" wrapText="tru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5" fontId="5" fillId="0" borderId="1" xfId="0" applyFont="true" applyBorder="true" applyAlignment="true" applyProtection="false">
      <alignment horizontal="general" vertical="top" textRotation="0" wrapText="true" indent="0" shrinkToFit="false"/>
      <protection locked="true" hidden="false"/>
    </xf>
    <xf numFmtId="166" fontId="5" fillId="0" borderId="1"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6" fontId="5"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4" fillId="2"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ill>
        <patternFill patternType="solid">
          <fgColor rgb="FF1F3A5F"/>
          <bgColor rgb="FF000000"/>
        </patternFill>
      </fill>
    </dxf>
    <dxf>
      <fill>
        <patternFill patternType="solid">
          <bgColor rgb="FF000000"/>
        </patternFill>
      </fill>
    </dxf>
    <dxf>
      <fill>
        <patternFill patternType="solid">
          <fgColor rgb="FFFFFFFF"/>
          <bgColor rgb="FF000000"/>
        </patternFill>
      </fill>
    </dxf>
    <dxf>
      <fill>
        <patternFill patternType="solid">
          <fgColor rgb="FF0563C1"/>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D0D0D0"/>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A5F"/>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keyt.com/news/crime-tracker/2025/05/01/santa-barbara-comic-book-shop-hit-by-second-pokemon-heist-just-days-before-major-event/" TargetMode="External"/><Relationship Id="rId2" Type="http://schemas.openxmlformats.org/officeDocument/2006/relationships/hyperlink" Target="https://nbcsandiego.com/news/local/pokemon-cards-memorabilia-stolen-rolando-shop/3933659" TargetMode="External"/><Relationship Id="rId3" Type="http://schemas.openxmlformats.org/officeDocument/2006/relationships/hyperlink" Target="https://www.burbankca.gov/newsroom/-/newsdetail/20124/burbank-pd-news-release-four-arrested-for-burglary-of-la-sports-cards" TargetMode="External"/><Relationship Id="rId4" Type="http://schemas.openxmlformats.org/officeDocument/2006/relationships/hyperlink" Target="https://bulbagarden.net/threads/thieves-still-at-large-after-breaking-through-two-businesses-walls-to-steal-30-000-worth-of-pokemon-cards-in-los-angeles.309290/" TargetMode="External"/><Relationship Id="rId5" Type="http://schemas.openxmlformats.org/officeDocument/2006/relationships/hyperlink" Target="https://www.nbclosangeles.com/news/local/glendale-card-shop-burglary-tunnel-break-in/3815206" TargetMode="External"/><Relationship Id="rId6" Type="http://schemas.openxmlformats.org/officeDocument/2006/relationships/hyperlink" Target="https://keyt.com/?p=1377916" TargetMode="External"/><Relationship Id="rId7" Type="http://schemas.openxmlformats.org/officeDocument/2006/relationships/hyperlink" Target="https://wlos.com/news/nation-world/robbed-at-gunpoint-300k-in-pokemon-cards-stolen-from-customer-outside-trading-card-shop-money-valuables-guns-handguns-weapons-los-angeles-california-simi-valley-police-department" TargetMode="External"/><Relationship Id="rId8" Type="http://schemas.openxmlformats.org/officeDocument/2006/relationships/hyperlink" Target="https://ktla.com/news/orange-county/anaheim-pokemon-cards-theft-tunnel-burglary/amp/" TargetMode="External"/><Relationship Id="rId9" Type="http://schemas.openxmlformats.org/officeDocument/2006/relationships/hyperlink" Target="https://www.nbclosangeles.com/investigations/pokemon-one-piece-cards-stolen-burglary/3892831/" TargetMode="External"/><Relationship Id="rId10" Type="http://schemas.openxmlformats.org/officeDocument/2006/relationships/hyperlink" Target="https://www.ktvu.com/news/san-francisco-pokemon-meetup-robbery-arrests" TargetMode="External"/><Relationship Id="rId11" Type="http://schemas.openxmlformats.org/officeDocument/2006/relationships/hyperlink" Target="https://abc7news.com/post/video-thieves-take-39-seconds-steal-15k-worth-pokmon-cards-brentwoods-card-lab/19260676/" TargetMode="External"/><Relationship Id="rId12" Type="http://schemas.openxmlformats.org/officeDocument/2006/relationships/hyperlink" Target="https://beach951.com/abc-national-news/b907e0474f6c8a24e9d5a770d90a15ea" TargetMode="External"/><Relationship Id="rId13" Type="http://schemas.openxmlformats.org/officeDocument/2006/relationships/hyperlink" Target="https://beach951.com/abc-national-news/b907e0474f6c8a24e9d5a770d90a15ea" TargetMode="External"/><Relationship Id="rId14" Type="http://schemas.openxmlformats.org/officeDocument/2006/relationships/hyperlink" Target="https://www.nbclosangeles.com/news/local/pokemon-trading-cards-burglary-pico-robertson/3911120/" TargetMode="External"/><Relationship Id="rId15" Type="http://schemas.openxmlformats.org/officeDocument/2006/relationships/hyperlink" Target="https://www.nbclosangeles.com/news/local/corona-card-shop-burglary/3919732/" TargetMode="External"/><Relationship Id="rId16" Type="http://schemas.openxmlformats.org/officeDocument/2006/relationships/hyperlink" Target="https://www.nbclosangeles.com/news/local/upland-card-shop-burglarized/3920722/" TargetMode="External"/><Relationship Id="rId17" Type="http://schemas.openxmlformats.org/officeDocument/2006/relationships/hyperlink" Target="https://abc30.com/post/fresno-man-arrested-burglary-kerman-trading-card-store-police-say/19856919/" TargetMode="External"/><Relationship Id="rId18" Type="http://schemas.openxmlformats.org/officeDocument/2006/relationships/hyperlink" Target="https://www.yahoo.com/news/articles/20-000-worth-collectibles-stolen-055529018.html" TargetMode="External"/><Relationship Id="rId19" Type="http://schemas.openxmlformats.org/officeDocument/2006/relationships/hyperlink" Target="https://www.bakersfieldnow.com/news/local/bakersfield-police-seek-help-identifying-suspects-in-sports-card-shop-burglary" TargetMode="External"/><Relationship Id="rId20" Type="http://schemas.openxmlformats.org/officeDocument/2006/relationships/hyperlink" Target="https://abc7news.com/post/thousands-dollars-worth-labubu-dolls-stolen-stop-sales-la-puente-california-burglary-caught-video/17471439/" TargetMode="External"/><Relationship Id="rId21" Type="http://schemas.openxmlformats.org/officeDocument/2006/relationships/hyperlink" Target="https://abc7.com/16677969" TargetMode="External"/><Relationship Id="rId22" Type="http://schemas.openxmlformats.org/officeDocument/2006/relationships/hyperlink" Target="https://hoodline.com/2026/06/pico-robertson-pokemon-shop-ransacked-again-in-60-second-smash-and-grab/" TargetMode="External"/><Relationship Id="rId23" Type="http://schemas.openxmlformats.org/officeDocument/2006/relationships/hyperlink" Target="https://www.nbclosangeles.com/investigations/storage-unit-burglary-pokemon-cards/3949823/" TargetMode="External"/><Relationship Id="rId24"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hyperlink" Target="https://digital-release.ktla.com/news/local-news/trading-cards-worth-thousands-stolen-from-encino-business/" TargetMode="External"/><Relationship Id="rId2" Type="http://schemas.openxmlformats.org/officeDocument/2006/relationships/hyperlink" Target="https://kmph.com/newsletter/highly-priced-pokemon-lebron-james-rookie-cards-stolen-from-card-shop-in-northwest-fresno-bases-loaded-trading-cards-fresno-california-trading-cards" TargetMode="External"/><Relationship Id="rId3" Type="http://schemas.openxmlformats.org/officeDocument/2006/relationships/hyperlink" Target="https://www.levelup.com/noticias/joyas-dinero-acusan-a-sujeto-por-robo-de-tarjetas-de-pokemon/" TargetMode="External"/><Relationship Id="rId4" Type="http://schemas.openxmlformats.org/officeDocument/2006/relationships/hyperlink" Target="https://icv2.com/articles/news/view/52787/rash-burglaries-hits-california-comics-collectible-stores" TargetMode="External"/><Relationship Id="rId5" Type="http://schemas.openxmlformats.org/officeDocument/2006/relationships/hyperlink" Target="https://digital-release.ktla.com/news/local-news/manhunt-underway-for-thief-who-stole-rare-pokemon-cards-in-hemet/" TargetMode="External"/><Relationship Id="rId6" Type="http://schemas.openxmlformats.org/officeDocument/2006/relationships/hyperlink" Target="https://abc7.com/post/pokemon-trading-cards-san-jose-burglary-surveillance-video-caught-on-camera/14361760/" TargetMode="External"/><Relationship Id="rId7" Type="http://schemas.openxmlformats.org/officeDocument/2006/relationships/hyperlink" Target="https://www.sportscollectorsdaily.com/burglars-use-truck-to-smash-into-socal-shop-steal-massive-amount-of-merchandise/" TargetMode="External"/><Relationship Id="rId8" Type="http://schemas.openxmlformats.org/officeDocument/2006/relationships/hyperlink" Target="https://www.sportscollectorsdaily.com/true-sports-cards-burglary/" TargetMode="External"/><Relationship Id="rId9" Type="http://schemas.openxmlformats.org/officeDocument/2006/relationships/hyperlink" Target="https://keyt.com/?p=1211065"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C2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13"/>
    <col collapsed="false" customWidth="true" hidden="false" outlineLevel="0" max="3" min="3" style="0" width="12"/>
    <col collapsed="false" customWidth="true" hidden="false" outlineLevel="0" max="4" min="4" style="0" width="20"/>
    <col collapsed="false" customWidth="true" hidden="false" outlineLevel="0" max="5" min="5" style="0" width="15"/>
    <col collapsed="false" customWidth="true" hidden="false" outlineLevel="0" max="6" min="6" style="0" width="17"/>
    <col collapsed="false" customWidth="true" hidden="false" outlineLevel="0" max="7" min="7" style="0" width="28"/>
    <col collapsed="false" customWidth="true" hidden="false" outlineLevel="0" max="8" min="8" style="0" width="22"/>
    <col collapsed="false" customWidth="true" hidden="false" outlineLevel="0" max="9" min="9" style="0" width="16"/>
    <col collapsed="false" customWidth="true" hidden="false" outlineLevel="0" max="10" min="10" style="0" width="48"/>
    <col collapsed="false" customWidth="true" hidden="false" outlineLevel="0" max="12" min="11" style="0" width="14"/>
    <col collapsed="false" customWidth="true" hidden="false" outlineLevel="0" max="13" min="13" style="0" width="40"/>
    <col collapsed="false" customWidth="true" hidden="false" outlineLevel="0" max="14" min="14" style="0" width="18"/>
    <col collapsed="false" customWidth="true" hidden="false" outlineLevel="0" max="15" min="15" style="0" width="34"/>
    <col collapsed="false" customWidth="true" hidden="false" outlineLevel="0" max="16" min="16" style="0" width="18"/>
    <col collapsed="false" customWidth="true" hidden="false" outlineLevel="0" max="18" min="17" style="0" width="40"/>
    <col collapsed="false" customWidth="true" hidden="false" outlineLevel="0" max="19" min="19" style="0" width="60"/>
    <col collapsed="false" customWidth="true" hidden="false" outlineLevel="0" max="20" min="20" style="0" width="24"/>
    <col collapsed="false" customWidth="true" hidden="false" outlineLevel="0" max="21" min="21" style="0" width="70"/>
    <col collapsed="false" customWidth="true" hidden="false" outlineLevel="0" max="22" min="22" style="0" width="14"/>
    <col collapsed="false" customWidth="true" hidden="false" outlineLevel="0" max="23" min="23" style="0" width="24"/>
    <col collapsed="false" customWidth="true" hidden="false" outlineLevel="0" max="24" min="24" style="0" width="28"/>
    <col collapsed="false" customWidth="true" hidden="false" outlineLevel="0" max="25" min="25" style="0" width="14"/>
    <col collapsed="false" customWidth="true" hidden="false" outlineLevel="0" max="27" min="26" style="0" width="10"/>
    <col collapsed="false" customWidth="true" hidden="false" outlineLevel="0" max="28" min="28" style="0" width="28"/>
    <col collapsed="false" customWidth="true" hidden="false" outlineLevel="0" max="29" min="29" style="0" width="52"/>
  </cols>
  <sheetData>
    <row r="1" customFormat="false" ht="30" hidden="false" customHeight="true" outlineLevel="0" collapsed="fals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row>
    <row r="2" customFormat="false" ht="23.85" hidden="false" customHeight="false" outlineLevel="0" collapsed="false">
      <c r="A2" s="2" t="s">
        <v>29</v>
      </c>
      <c r="B2" s="3" t="n">
        <v>45778</v>
      </c>
      <c r="C2" s="2" t="s">
        <v>30</v>
      </c>
      <c r="D2" s="2" t="s">
        <v>31</v>
      </c>
      <c r="E2" s="2" t="s">
        <v>31</v>
      </c>
      <c r="F2" s="2" t="s">
        <v>32</v>
      </c>
      <c r="G2" s="2" t="s">
        <v>33</v>
      </c>
      <c r="H2" s="2" t="s">
        <v>34</v>
      </c>
      <c r="I2" s="2" t="s">
        <v>35</v>
      </c>
      <c r="J2" s="2" t="s">
        <v>36</v>
      </c>
      <c r="K2" s="4" t="n">
        <v>10000</v>
      </c>
      <c r="L2" s="4"/>
      <c r="M2" s="2" t="s">
        <v>37</v>
      </c>
      <c r="N2" s="2" t="s">
        <v>38</v>
      </c>
      <c r="O2" s="2" t="s">
        <v>39</v>
      </c>
      <c r="P2" s="2" t="s">
        <v>40</v>
      </c>
      <c r="Q2" s="5" t="s">
        <v>41</v>
      </c>
      <c r="R2" s="2" t="s">
        <v>42</v>
      </c>
      <c r="S2" s="2" t="s">
        <v>43</v>
      </c>
      <c r="T2" s="2" t="s">
        <v>44</v>
      </c>
      <c r="U2" s="2"/>
      <c r="V2" s="2" t="s">
        <v>45</v>
      </c>
      <c r="W2" s="2" t="s">
        <v>46</v>
      </c>
      <c r="X2" s="2" t="s">
        <v>47</v>
      </c>
      <c r="Y2" s="2" t="n">
        <v>60</v>
      </c>
      <c r="Z2" s="2" t="n">
        <v>34.419</v>
      </c>
      <c r="AA2" s="2" t="n">
        <v>-119.696</v>
      </c>
      <c r="AB2" s="2" t="s">
        <v>48</v>
      </c>
      <c r="AC2" s="2" t="s">
        <v>48</v>
      </c>
    </row>
    <row r="3" customFormat="false" ht="35.05" hidden="false" customHeight="false" outlineLevel="0" collapsed="false">
      <c r="A3" s="2" t="s">
        <v>49</v>
      </c>
      <c r="B3" s="3" t="n">
        <v>45976</v>
      </c>
      <c r="C3" s="2" t="s">
        <v>30</v>
      </c>
      <c r="D3" s="2" t="s">
        <v>50</v>
      </c>
      <c r="E3" s="2" t="s">
        <v>51</v>
      </c>
      <c r="F3" s="2" t="s">
        <v>52</v>
      </c>
      <c r="G3" s="2" t="s">
        <v>53</v>
      </c>
      <c r="H3" s="2" t="s">
        <v>54</v>
      </c>
      <c r="I3" s="2" t="s">
        <v>35</v>
      </c>
      <c r="J3" s="2" t="s">
        <v>55</v>
      </c>
      <c r="K3" s="4" t="n">
        <v>12000</v>
      </c>
      <c r="L3" s="4" t="n">
        <v>15000</v>
      </c>
      <c r="M3" s="2" t="s">
        <v>56</v>
      </c>
      <c r="N3" s="2" t="s">
        <v>38</v>
      </c>
      <c r="O3" s="2" t="s">
        <v>57</v>
      </c>
      <c r="P3" s="2" t="s">
        <v>58</v>
      </c>
      <c r="Q3" s="5" t="s">
        <v>59</v>
      </c>
      <c r="R3" s="2" t="s">
        <v>60</v>
      </c>
      <c r="S3" s="2" t="s">
        <v>61</v>
      </c>
      <c r="T3" s="2" t="s">
        <v>44</v>
      </c>
      <c r="U3" s="2"/>
      <c r="V3" s="2" t="s">
        <v>62</v>
      </c>
      <c r="W3" s="2" t="s">
        <v>46</v>
      </c>
      <c r="X3" s="2" t="s">
        <v>47</v>
      </c>
      <c r="Y3" s="2"/>
      <c r="Z3" s="2" t="n">
        <v>32.748</v>
      </c>
      <c r="AA3" s="2" t="n">
        <v>-117.068</v>
      </c>
      <c r="AB3" s="2" t="s">
        <v>48</v>
      </c>
      <c r="AC3" s="2" t="s">
        <v>63</v>
      </c>
    </row>
    <row r="4" customFormat="false" ht="102.2" hidden="false" customHeight="false" outlineLevel="0" collapsed="false">
      <c r="A4" s="2" t="s">
        <v>64</v>
      </c>
      <c r="B4" s="3" t="n">
        <v>45993</v>
      </c>
      <c r="C4" s="2" t="s">
        <v>30</v>
      </c>
      <c r="D4" s="2" t="s">
        <v>65</v>
      </c>
      <c r="E4" s="2" t="s">
        <v>66</v>
      </c>
      <c r="F4" s="2" t="s">
        <v>52</v>
      </c>
      <c r="G4" s="2" t="s">
        <v>67</v>
      </c>
      <c r="H4" s="2" t="s">
        <v>68</v>
      </c>
      <c r="I4" s="2" t="s">
        <v>35</v>
      </c>
      <c r="J4" s="2" t="s">
        <v>69</v>
      </c>
      <c r="K4" s="4" t="n">
        <v>100000</v>
      </c>
      <c r="L4" s="4"/>
      <c r="M4" s="2" t="s">
        <v>70</v>
      </c>
      <c r="N4" s="2" t="s">
        <v>38</v>
      </c>
      <c r="O4" s="2" t="s">
        <v>71</v>
      </c>
      <c r="P4" s="2" t="s">
        <v>72</v>
      </c>
      <c r="Q4" s="5" t="s">
        <v>73</v>
      </c>
      <c r="R4" s="2" t="s">
        <v>74</v>
      </c>
      <c r="S4" s="2" t="s">
        <v>75</v>
      </c>
      <c r="T4" s="2" t="s">
        <v>76</v>
      </c>
      <c r="U4" s="2" t="s">
        <v>77</v>
      </c>
      <c r="V4" s="2" t="s">
        <v>78</v>
      </c>
      <c r="W4" s="2" t="s">
        <v>79</v>
      </c>
      <c r="X4" s="2" t="s">
        <v>47</v>
      </c>
      <c r="Y4" s="2" t="n">
        <v>120</v>
      </c>
      <c r="Z4" s="2" t="n">
        <v>34.1808</v>
      </c>
      <c r="AA4" s="2" t="n">
        <v>-118.309</v>
      </c>
      <c r="AB4" s="2" t="s">
        <v>80</v>
      </c>
      <c r="AC4" s="2" t="s">
        <v>81</v>
      </c>
    </row>
    <row r="5" customFormat="false" ht="68.65" hidden="false" customHeight="false" outlineLevel="0" collapsed="false">
      <c r="A5" s="2" t="s">
        <v>82</v>
      </c>
      <c r="B5" s="3" t="n">
        <v>46002</v>
      </c>
      <c r="C5" s="2" t="s">
        <v>83</v>
      </c>
      <c r="D5" s="2" t="s">
        <v>84</v>
      </c>
      <c r="E5" s="2" t="s">
        <v>66</v>
      </c>
      <c r="F5" s="2" t="s">
        <v>52</v>
      </c>
      <c r="G5" s="2" t="s">
        <v>85</v>
      </c>
      <c r="H5" s="2" t="s">
        <v>86</v>
      </c>
      <c r="I5" s="2" t="s">
        <v>35</v>
      </c>
      <c r="J5" s="2" t="s">
        <v>87</v>
      </c>
      <c r="K5" s="4" t="n">
        <v>30000</v>
      </c>
      <c r="L5" s="4"/>
      <c r="M5" s="2" t="s">
        <v>88</v>
      </c>
      <c r="N5" s="2" t="s">
        <v>38</v>
      </c>
      <c r="O5" s="2" t="s">
        <v>39</v>
      </c>
      <c r="P5" s="2" t="s">
        <v>89</v>
      </c>
      <c r="Q5" s="5" t="s">
        <v>90</v>
      </c>
      <c r="R5" s="2" t="s">
        <v>91</v>
      </c>
      <c r="S5" s="2" t="s">
        <v>92</v>
      </c>
      <c r="T5" s="2" t="s">
        <v>44</v>
      </c>
      <c r="U5" s="2" t="s">
        <v>93</v>
      </c>
      <c r="V5" s="2" t="s">
        <v>94</v>
      </c>
      <c r="W5" s="2" t="s">
        <v>46</v>
      </c>
      <c r="X5" s="2" t="s">
        <v>95</v>
      </c>
      <c r="Y5" s="2"/>
      <c r="Z5" s="2" t="n">
        <v>34.1684</v>
      </c>
      <c r="AA5" s="2" t="n">
        <v>-118.6059</v>
      </c>
      <c r="AB5" s="2" t="s">
        <v>80</v>
      </c>
      <c r="AC5" s="2" t="s">
        <v>96</v>
      </c>
    </row>
    <row r="6" customFormat="false" ht="68.65" hidden="false" customHeight="false" outlineLevel="0" collapsed="false">
      <c r="A6" s="2" t="s">
        <v>97</v>
      </c>
      <c r="B6" s="3" t="n">
        <v>46003</v>
      </c>
      <c r="C6" s="2" t="s">
        <v>83</v>
      </c>
      <c r="D6" s="2" t="s">
        <v>98</v>
      </c>
      <c r="E6" s="2" t="s">
        <v>66</v>
      </c>
      <c r="F6" s="2" t="s">
        <v>52</v>
      </c>
      <c r="G6" s="2" t="s">
        <v>99</v>
      </c>
      <c r="H6" s="2" t="s">
        <v>100</v>
      </c>
      <c r="I6" s="2" t="s">
        <v>35</v>
      </c>
      <c r="J6" s="2" t="s">
        <v>101</v>
      </c>
      <c r="K6" s="4" t="n">
        <v>100000</v>
      </c>
      <c r="L6" s="4"/>
      <c r="M6" s="2" t="s">
        <v>102</v>
      </c>
      <c r="N6" s="2" t="s">
        <v>103</v>
      </c>
      <c r="O6" s="2" t="s">
        <v>39</v>
      </c>
      <c r="P6" s="2" t="s">
        <v>104</v>
      </c>
      <c r="Q6" s="5" t="s">
        <v>91</v>
      </c>
      <c r="R6" s="2"/>
      <c r="S6" s="2" t="s">
        <v>105</v>
      </c>
      <c r="T6" s="2" t="s">
        <v>44</v>
      </c>
      <c r="U6" s="2"/>
      <c r="V6" s="2"/>
      <c r="W6" s="2"/>
      <c r="X6" s="2" t="s">
        <v>95</v>
      </c>
      <c r="Y6" s="2" t="n">
        <v>240</v>
      </c>
      <c r="Z6" s="2" t="n">
        <v>34.1425</v>
      </c>
      <c r="AA6" s="2" t="n">
        <v>-118.2551</v>
      </c>
      <c r="AB6" s="2" t="s">
        <v>106</v>
      </c>
      <c r="AC6" s="2" t="s">
        <v>107</v>
      </c>
    </row>
    <row r="7" customFormat="false" ht="113.4" hidden="false" customHeight="false" outlineLevel="0" collapsed="false">
      <c r="A7" s="2" t="s">
        <v>108</v>
      </c>
      <c r="B7" s="3" t="n">
        <v>46026</v>
      </c>
      <c r="C7" s="2" t="s">
        <v>30</v>
      </c>
      <c r="D7" s="2" t="s">
        <v>109</v>
      </c>
      <c r="E7" s="2" t="s">
        <v>110</v>
      </c>
      <c r="F7" s="2" t="s">
        <v>52</v>
      </c>
      <c r="G7" s="2" t="s">
        <v>111</v>
      </c>
      <c r="H7" s="2" t="s">
        <v>68</v>
      </c>
      <c r="I7" s="2" t="s">
        <v>35</v>
      </c>
      <c r="J7" s="2" t="s">
        <v>112</v>
      </c>
      <c r="K7" s="4" t="n">
        <v>50000</v>
      </c>
      <c r="L7" s="4"/>
      <c r="M7" s="2" t="s">
        <v>113</v>
      </c>
      <c r="N7" s="2" t="s">
        <v>38</v>
      </c>
      <c r="O7" s="2" t="s">
        <v>39</v>
      </c>
      <c r="P7" s="2" t="s">
        <v>40</v>
      </c>
      <c r="Q7" s="5" t="s">
        <v>114</v>
      </c>
      <c r="R7" s="2" t="s">
        <v>115</v>
      </c>
      <c r="S7" s="2" t="s">
        <v>116</v>
      </c>
      <c r="T7" s="2" t="s">
        <v>44</v>
      </c>
      <c r="U7" s="2"/>
      <c r="V7" s="2" t="s">
        <v>117</v>
      </c>
      <c r="W7" s="2" t="s">
        <v>46</v>
      </c>
      <c r="X7" s="2" t="s">
        <v>47</v>
      </c>
      <c r="Y7" s="2" t="n">
        <v>180</v>
      </c>
      <c r="Z7" s="2" t="n">
        <v>34.2694</v>
      </c>
      <c r="AA7" s="2" t="n">
        <v>-118.7815</v>
      </c>
      <c r="AB7" s="2" t="s">
        <v>80</v>
      </c>
      <c r="AC7" s="2" t="s">
        <v>118</v>
      </c>
    </row>
    <row r="8" customFormat="false" ht="57.45" hidden="false" customHeight="false" outlineLevel="0" collapsed="false">
      <c r="A8" s="2" t="s">
        <v>119</v>
      </c>
      <c r="B8" s="3" t="n">
        <v>46026</v>
      </c>
      <c r="C8" s="2" t="s">
        <v>30</v>
      </c>
      <c r="D8" s="2" t="s">
        <v>120</v>
      </c>
      <c r="E8" s="2" t="s">
        <v>66</v>
      </c>
      <c r="F8" s="2" t="s">
        <v>52</v>
      </c>
      <c r="G8" s="2" t="s">
        <v>121</v>
      </c>
      <c r="H8" s="2" t="s">
        <v>122</v>
      </c>
      <c r="I8" s="2" t="s">
        <v>123</v>
      </c>
      <c r="J8" s="2" t="s">
        <v>124</v>
      </c>
      <c r="K8" s="4" t="n">
        <v>300000</v>
      </c>
      <c r="L8" s="4"/>
      <c r="M8" s="2" t="s">
        <v>125</v>
      </c>
      <c r="N8" s="2" t="s">
        <v>38</v>
      </c>
      <c r="O8" s="2" t="s">
        <v>39</v>
      </c>
      <c r="P8" s="2" t="s">
        <v>126</v>
      </c>
      <c r="Q8" s="5" t="s">
        <v>127</v>
      </c>
      <c r="R8" s="2" t="s">
        <v>128</v>
      </c>
      <c r="S8" s="2" t="s">
        <v>129</v>
      </c>
      <c r="T8" s="2" t="s">
        <v>130</v>
      </c>
      <c r="U8" s="2" t="s">
        <v>131</v>
      </c>
      <c r="V8" s="2" t="s">
        <v>132</v>
      </c>
      <c r="W8" s="2" t="s">
        <v>133</v>
      </c>
      <c r="X8" s="2" t="s">
        <v>134</v>
      </c>
      <c r="Y8" s="2"/>
      <c r="Z8" s="2" t="n">
        <v>34.042</v>
      </c>
      <c r="AA8" s="2" t="n">
        <v>-118.459</v>
      </c>
      <c r="AB8" s="2" t="s">
        <v>48</v>
      </c>
      <c r="AC8" s="2" t="s">
        <v>135</v>
      </c>
    </row>
    <row r="9" customFormat="false" ht="46.25" hidden="false" customHeight="false" outlineLevel="0" collapsed="false">
      <c r="A9" s="2" t="s">
        <v>136</v>
      </c>
      <c r="B9" s="3" t="n">
        <v>46071</v>
      </c>
      <c r="C9" s="2" t="s">
        <v>83</v>
      </c>
      <c r="D9" s="2" t="s">
        <v>137</v>
      </c>
      <c r="E9" s="2" t="s">
        <v>138</v>
      </c>
      <c r="F9" s="2" t="s">
        <v>52</v>
      </c>
      <c r="G9" s="2" t="s">
        <v>139</v>
      </c>
      <c r="H9" s="2" t="s">
        <v>140</v>
      </c>
      <c r="I9" s="2" t="s">
        <v>35</v>
      </c>
      <c r="J9" s="2" t="s">
        <v>141</v>
      </c>
      <c r="K9" s="4" t="n">
        <v>180000</v>
      </c>
      <c r="L9" s="4"/>
      <c r="M9" s="2" t="s">
        <v>142</v>
      </c>
      <c r="N9" s="2" t="s">
        <v>38</v>
      </c>
      <c r="O9" s="2" t="s">
        <v>39</v>
      </c>
      <c r="P9" s="2" t="s">
        <v>143</v>
      </c>
      <c r="Q9" s="5" t="s">
        <v>144</v>
      </c>
      <c r="R9" s="2" t="s">
        <v>145</v>
      </c>
      <c r="S9" s="2" t="s">
        <v>146</v>
      </c>
      <c r="T9" s="2" t="s">
        <v>147</v>
      </c>
      <c r="U9" s="2" t="s">
        <v>148</v>
      </c>
      <c r="V9" s="2" t="s">
        <v>149</v>
      </c>
      <c r="W9" s="2" t="s">
        <v>46</v>
      </c>
      <c r="X9" s="2" t="s">
        <v>95</v>
      </c>
      <c r="Y9" s="2"/>
      <c r="Z9" s="2" t="n">
        <v>33.8366</v>
      </c>
      <c r="AA9" s="2" t="n">
        <v>-117.9143</v>
      </c>
      <c r="AB9" s="2" t="s">
        <v>48</v>
      </c>
      <c r="AC9" s="2" t="s">
        <v>150</v>
      </c>
    </row>
    <row r="10" customFormat="false" ht="46.25" hidden="false" customHeight="false" outlineLevel="0" collapsed="false">
      <c r="A10" s="2" t="s">
        <v>151</v>
      </c>
      <c r="B10" s="3" t="n">
        <v>46159</v>
      </c>
      <c r="C10" s="2" t="s">
        <v>30</v>
      </c>
      <c r="D10" s="2" t="s">
        <v>120</v>
      </c>
      <c r="E10" s="2" t="s">
        <v>66</v>
      </c>
      <c r="F10" s="2" t="s">
        <v>52</v>
      </c>
      <c r="G10" s="2" t="s">
        <v>152</v>
      </c>
      <c r="H10" s="2" t="s">
        <v>153</v>
      </c>
      <c r="I10" s="2" t="s">
        <v>35</v>
      </c>
      <c r="J10" s="2" t="s">
        <v>154</v>
      </c>
      <c r="K10" s="4" t="n">
        <v>300000</v>
      </c>
      <c r="L10" s="4"/>
      <c r="M10" s="2" t="s">
        <v>155</v>
      </c>
      <c r="N10" s="2" t="s">
        <v>38</v>
      </c>
      <c r="O10" s="2" t="s">
        <v>39</v>
      </c>
      <c r="P10" s="2" t="s">
        <v>104</v>
      </c>
      <c r="Q10" s="5" t="s">
        <v>156</v>
      </c>
      <c r="R10" s="2"/>
      <c r="S10" s="2" t="s">
        <v>157</v>
      </c>
      <c r="T10" s="2" t="s">
        <v>130</v>
      </c>
      <c r="U10" s="2" t="s">
        <v>158</v>
      </c>
      <c r="V10" s="2" t="s">
        <v>159</v>
      </c>
      <c r="W10" s="2" t="s">
        <v>160</v>
      </c>
      <c r="X10" s="2" t="s">
        <v>47</v>
      </c>
      <c r="Y10" s="2"/>
      <c r="Z10" s="2" t="n">
        <v>34.0372</v>
      </c>
      <c r="AA10" s="2" t="n">
        <v>-118.4504</v>
      </c>
      <c r="AB10" s="2" t="s">
        <v>80</v>
      </c>
      <c r="AC10" s="2" t="s">
        <v>161</v>
      </c>
    </row>
    <row r="11" customFormat="false" ht="57.45" hidden="false" customHeight="false" outlineLevel="0" collapsed="false">
      <c r="A11" s="2" t="s">
        <v>162</v>
      </c>
      <c r="B11" s="3" t="n">
        <v>46170</v>
      </c>
      <c r="C11" s="2" t="s">
        <v>30</v>
      </c>
      <c r="D11" s="2" t="s">
        <v>163</v>
      </c>
      <c r="E11" s="2" t="s">
        <v>163</v>
      </c>
      <c r="F11" s="2" t="s">
        <v>164</v>
      </c>
      <c r="G11" s="2" t="s">
        <v>165</v>
      </c>
      <c r="H11" s="2" t="s">
        <v>166</v>
      </c>
      <c r="I11" s="2" t="s">
        <v>167</v>
      </c>
      <c r="J11" s="2" t="s">
        <v>168</v>
      </c>
      <c r="K11" s="4"/>
      <c r="L11" s="4"/>
      <c r="M11" s="2" t="s">
        <v>169</v>
      </c>
      <c r="N11" s="2" t="s">
        <v>38</v>
      </c>
      <c r="O11" s="2" t="s">
        <v>170</v>
      </c>
      <c r="P11" s="2" t="s">
        <v>171</v>
      </c>
      <c r="Q11" s="5" t="s">
        <v>172</v>
      </c>
      <c r="R11" s="2" t="s">
        <v>173</v>
      </c>
      <c r="S11" s="2" t="s">
        <v>174</v>
      </c>
      <c r="T11" s="2" t="s">
        <v>147</v>
      </c>
      <c r="U11" s="2" t="s">
        <v>175</v>
      </c>
      <c r="V11" s="2" t="s">
        <v>176</v>
      </c>
      <c r="W11" s="2" t="s">
        <v>46</v>
      </c>
      <c r="X11" s="2" t="s">
        <v>134</v>
      </c>
      <c r="Y11" s="2"/>
      <c r="Z11" s="2" t="n">
        <v>37.7749</v>
      </c>
      <c r="AA11" s="2" t="n">
        <v>-122.4194</v>
      </c>
      <c r="AB11" s="2" t="s">
        <v>48</v>
      </c>
      <c r="AC11" s="2" t="s">
        <v>48</v>
      </c>
    </row>
    <row r="12" customFormat="false" ht="35.05" hidden="false" customHeight="false" outlineLevel="0" collapsed="false">
      <c r="A12" s="2" t="s">
        <v>177</v>
      </c>
      <c r="B12" s="3" t="n">
        <v>46179</v>
      </c>
      <c r="C12" s="2" t="s">
        <v>30</v>
      </c>
      <c r="D12" s="2" t="s">
        <v>178</v>
      </c>
      <c r="E12" s="2" t="s">
        <v>179</v>
      </c>
      <c r="F12" s="2" t="s">
        <v>164</v>
      </c>
      <c r="G12" s="2" t="s">
        <v>180</v>
      </c>
      <c r="H12" s="2" t="s">
        <v>181</v>
      </c>
      <c r="I12" s="2" t="s">
        <v>35</v>
      </c>
      <c r="J12" s="2" t="s">
        <v>182</v>
      </c>
      <c r="K12" s="4" t="n">
        <v>15000</v>
      </c>
      <c r="L12" s="4"/>
      <c r="M12" s="2" t="s">
        <v>183</v>
      </c>
      <c r="N12" s="2" t="s">
        <v>38</v>
      </c>
      <c r="O12" s="2" t="s">
        <v>39</v>
      </c>
      <c r="P12" s="2" t="s">
        <v>184</v>
      </c>
      <c r="Q12" s="5" t="s">
        <v>185</v>
      </c>
      <c r="R12" s="2" t="s">
        <v>186</v>
      </c>
      <c r="S12" s="2" t="s">
        <v>187</v>
      </c>
      <c r="T12" s="2" t="s">
        <v>44</v>
      </c>
      <c r="U12" s="2"/>
      <c r="V12" s="2" t="s">
        <v>188</v>
      </c>
      <c r="W12" s="2" t="s">
        <v>46</v>
      </c>
      <c r="X12" s="2" t="s">
        <v>189</v>
      </c>
      <c r="Y12" s="2" t="n">
        <v>39</v>
      </c>
      <c r="Z12" s="2" t="n">
        <v>37.9319</v>
      </c>
      <c r="AA12" s="2" t="n">
        <v>-121.6958</v>
      </c>
      <c r="AB12" s="2" t="s">
        <v>48</v>
      </c>
      <c r="AC12" s="2" t="s">
        <v>48</v>
      </c>
    </row>
    <row r="13" customFormat="false" ht="35.05" hidden="false" customHeight="false" outlineLevel="0" collapsed="false">
      <c r="A13" s="2" t="s">
        <v>190</v>
      </c>
      <c r="B13" s="3" t="n">
        <v>46190</v>
      </c>
      <c r="C13" s="2" t="s">
        <v>83</v>
      </c>
      <c r="D13" s="2" t="s">
        <v>191</v>
      </c>
      <c r="E13" s="2" t="s">
        <v>192</v>
      </c>
      <c r="F13" s="2" t="s">
        <v>193</v>
      </c>
      <c r="G13" s="2" t="s">
        <v>194</v>
      </c>
      <c r="H13" s="2" t="s">
        <v>195</v>
      </c>
      <c r="I13" s="2" t="s">
        <v>35</v>
      </c>
      <c r="J13" s="2" t="s">
        <v>196</v>
      </c>
      <c r="K13" s="4"/>
      <c r="L13" s="4"/>
      <c r="M13" s="2" t="s">
        <v>197</v>
      </c>
      <c r="N13" s="2" t="s">
        <v>38</v>
      </c>
      <c r="O13" s="2" t="s">
        <v>39</v>
      </c>
      <c r="P13" s="2" t="s">
        <v>198</v>
      </c>
      <c r="Q13" s="5" t="s">
        <v>199</v>
      </c>
      <c r="R13" s="2" t="s">
        <v>200</v>
      </c>
      <c r="S13" s="2" t="s">
        <v>201</v>
      </c>
      <c r="T13" s="2" t="s">
        <v>44</v>
      </c>
      <c r="U13" s="2"/>
      <c r="V13" s="2" t="s">
        <v>202</v>
      </c>
      <c r="W13" s="2" t="s">
        <v>46</v>
      </c>
      <c r="X13" s="2" t="s">
        <v>203</v>
      </c>
      <c r="Y13" s="2" t="n">
        <v>60</v>
      </c>
      <c r="Z13" s="2" t="n">
        <v>37.97</v>
      </c>
      <c r="AA13" s="2" t="n">
        <v>-121.27</v>
      </c>
      <c r="AB13" s="2" t="s">
        <v>48</v>
      </c>
      <c r="AC13" s="2" t="s">
        <v>48</v>
      </c>
    </row>
    <row r="14" customFormat="false" ht="35.05" hidden="false" customHeight="false" outlineLevel="0" collapsed="false">
      <c r="A14" s="2" t="s">
        <v>204</v>
      </c>
      <c r="B14" s="3" t="n">
        <v>46190</v>
      </c>
      <c r="C14" s="2" t="s">
        <v>83</v>
      </c>
      <c r="D14" s="2" t="s">
        <v>191</v>
      </c>
      <c r="E14" s="2" t="s">
        <v>192</v>
      </c>
      <c r="F14" s="2" t="s">
        <v>193</v>
      </c>
      <c r="G14" s="2" t="s">
        <v>205</v>
      </c>
      <c r="H14" s="2" t="s">
        <v>140</v>
      </c>
      <c r="I14" s="2" t="s">
        <v>35</v>
      </c>
      <c r="J14" s="2" t="s">
        <v>206</v>
      </c>
      <c r="K14" s="4"/>
      <c r="L14" s="4"/>
      <c r="M14" s="2" t="s">
        <v>207</v>
      </c>
      <c r="N14" s="2" t="s">
        <v>38</v>
      </c>
      <c r="O14" s="2" t="s">
        <v>39</v>
      </c>
      <c r="P14" s="2" t="s">
        <v>198</v>
      </c>
      <c r="Q14" s="5" t="s">
        <v>199</v>
      </c>
      <c r="R14" s="2"/>
      <c r="S14" s="2" t="s">
        <v>208</v>
      </c>
      <c r="T14" s="2" t="s">
        <v>44</v>
      </c>
      <c r="U14" s="2"/>
      <c r="V14" s="2" t="s">
        <v>209</v>
      </c>
      <c r="W14" s="2" t="s">
        <v>46</v>
      </c>
      <c r="X14" s="2" t="s">
        <v>47</v>
      </c>
      <c r="Y14" s="2" t="n">
        <v>60</v>
      </c>
      <c r="Z14" s="2" t="n">
        <v>37.935</v>
      </c>
      <c r="AA14" s="2" t="n">
        <v>-121.32</v>
      </c>
      <c r="AB14" s="2" t="s">
        <v>48</v>
      </c>
      <c r="AC14" s="2" t="s">
        <v>48</v>
      </c>
    </row>
    <row r="15" customFormat="false" ht="57.45" hidden="false" customHeight="false" outlineLevel="0" collapsed="false">
      <c r="A15" s="2" t="s">
        <v>210</v>
      </c>
      <c r="B15" s="3" t="n">
        <v>46203</v>
      </c>
      <c r="C15" s="2" t="s">
        <v>30</v>
      </c>
      <c r="D15" s="2" t="s">
        <v>211</v>
      </c>
      <c r="E15" s="2" t="s">
        <v>66</v>
      </c>
      <c r="F15" s="2" t="s">
        <v>52</v>
      </c>
      <c r="G15" s="2" t="s">
        <v>212</v>
      </c>
      <c r="H15" s="2" t="s">
        <v>181</v>
      </c>
      <c r="I15" s="2" t="s">
        <v>35</v>
      </c>
      <c r="J15" s="2" t="s">
        <v>213</v>
      </c>
      <c r="K15" s="4" t="n">
        <v>300</v>
      </c>
      <c r="L15" s="4"/>
      <c r="M15" s="2" t="s">
        <v>214</v>
      </c>
      <c r="N15" s="2" t="s">
        <v>38</v>
      </c>
      <c r="O15" s="2" t="s">
        <v>39</v>
      </c>
      <c r="P15" s="2" t="s">
        <v>104</v>
      </c>
      <c r="Q15" s="5" t="s">
        <v>215</v>
      </c>
      <c r="R15" s="2" t="s">
        <v>216</v>
      </c>
      <c r="S15" s="2" t="s">
        <v>217</v>
      </c>
      <c r="T15" s="2" t="s">
        <v>130</v>
      </c>
      <c r="U15" s="2" t="s">
        <v>218</v>
      </c>
      <c r="V15" s="2" t="s">
        <v>219</v>
      </c>
      <c r="W15" s="2" t="s">
        <v>160</v>
      </c>
      <c r="X15" s="2" t="s">
        <v>47</v>
      </c>
      <c r="Y15" s="2" t="n">
        <v>60</v>
      </c>
      <c r="Z15" s="2" t="n">
        <v>34.0545</v>
      </c>
      <c r="AA15" s="2" t="n">
        <v>-118.3844</v>
      </c>
      <c r="AB15" s="2" t="s">
        <v>48</v>
      </c>
      <c r="AC15" s="2" t="s">
        <v>220</v>
      </c>
    </row>
    <row r="16" customFormat="false" ht="46.25" hidden="false" customHeight="false" outlineLevel="0" collapsed="false">
      <c r="A16" s="2" t="s">
        <v>221</v>
      </c>
      <c r="B16" s="3" t="n">
        <v>46221</v>
      </c>
      <c r="C16" s="2" t="s">
        <v>83</v>
      </c>
      <c r="D16" s="2" t="s">
        <v>222</v>
      </c>
      <c r="E16" s="2" t="s">
        <v>223</v>
      </c>
      <c r="F16" s="2" t="s">
        <v>52</v>
      </c>
      <c r="G16" s="2" t="s">
        <v>224</v>
      </c>
      <c r="H16" s="2" t="s">
        <v>181</v>
      </c>
      <c r="I16" s="2" t="s">
        <v>35</v>
      </c>
      <c r="J16" s="2" t="s">
        <v>225</v>
      </c>
      <c r="K16" s="4" t="n">
        <v>15000</v>
      </c>
      <c r="L16" s="4" t="n">
        <v>20000</v>
      </c>
      <c r="M16" s="2" t="s">
        <v>226</v>
      </c>
      <c r="N16" s="2" t="s">
        <v>103</v>
      </c>
      <c r="O16" s="2" t="s">
        <v>39</v>
      </c>
      <c r="P16" s="2" t="s">
        <v>104</v>
      </c>
      <c r="Q16" s="5" t="s">
        <v>227</v>
      </c>
      <c r="R16" s="2" t="s">
        <v>228</v>
      </c>
      <c r="S16" s="2" t="s">
        <v>229</v>
      </c>
      <c r="T16" s="2" t="s">
        <v>44</v>
      </c>
      <c r="U16" s="2"/>
      <c r="V16" s="2" t="s">
        <v>230</v>
      </c>
      <c r="W16" s="2" t="s">
        <v>46</v>
      </c>
      <c r="X16" s="2" t="s">
        <v>203</v>
      </c>
      <c r="Y16" s="2"/>
      <c r="Z16" s="2" t="n">
        <v>33.8753</v>
      </c>
      <c r="AA16" s="2" t="n">
        <v>-117.5664</v>
      </c>
      <c r="AB16" s="2" t="s">
        <v>106</v>
      </c>
      <c r="AC16" s="2" t="s">
        <v>231</v>
      </c>
    </row>
    <row r="17" customFormat="false" ht="23.85" hidden="false" customHeight="false" outlineLevel="0" collapsed="false">
      <c r="A17" s="2" t="s">
        <v>232</v>
      </c>
      <c r="B17" s="3" t="n">
        <v>46224</v>
      </c>
      <c r="C17" s="2" t="s">
        <v>30</v>
      </c>
      <c r="D17" s="2" t="s">
        <v>233</v>
      </c>
      <c r="E17" s="2" t="s">
        <v>234</v>
      </c>
      <c r="F17" s="2" t="s">
        <v>52</v>
      </c>
      <c r="G17" s="2" t="s">
        <v>235</v>
      </c>
      <c r="H17" s="2" t="s">
        <v>181</v>
      </c>
      <c r="I17" s="2" t="s">
        <v>35</v>
      </c>
      <c r="J17" s="2" t="s">
        <v>236</v>
      </c>
      <c r="K17" s="4"/>
      <c r="L17" s="4"/>
      <c r="M17" s="2" t="s">
        <v>237</v>
      </c>
      <c r="N17" s="2" t="s">
        <v>38</v>
      </c>
      <c r="O17" s="2" t="s">
        <v>39</v>
      </c>
      <c r="P17" s="2" t="s">
        <v>104</v>
      </c>
      <c r="Q17" s="5" t="s">
        <v>238</v>
      </c>
      <c r="R17" s="2"/>
      <c r="S17" s="2" t="s">
        <v>239</v>
      </c>
      <c r="T17" s="2" t="s">
        <v>44</v>
      </c>
      <c r="U17" s="2"/>
      <c r="V17" s="2"/>
      <c r="W17" s="2"/>
      <c r="X17" s="2" t="s">
        <v>47</v>
      </c>
      <c r="Y17" s="2"/>
      <c r="Z17" s="2" t="n">
        <v>34.0975</v>
      </c>
      <c r="AA17" s="2" t="n">
        <v>-117.6484</v>
      </c>
      <c r="AB17" s="2" t="s">
        <v>80</v>
      </c>
      <c r="AC17" s="2" t="s">
        <v>240</v>
      </c>
    </row>
    <row r="18" customFormat="false" ht="35.05" hidden="false" customHeight="false" outlineLevel="0" collapsed="false">
      <c r="A18" s="2" t="s">
        <v>241</v>
      </c>
      <c r="B18" s="3" t="n">
        <v>46284</v>
      </c>
      <c r="C18" s="2" t="s">
        <v>83</v>
      </c>
      <c r="D18" s="2" t="s">
        <v>242</v>
      </c>
      <c r="E18" s="2" t="s">
        <v>243</v>
      </c>
      <c r="F18" s="2" t="s">
        <v>193</v>
      </c>
      <c r="G18" s="2" t="s">
        <v>244</v>
      </c>
      <c r="H18" s="2" t="s">
        <v>181</v>
      </c>
      <c r="I18" s="2" t="s">
        <v>35</v>
      </c>
      <c r="J18" s="2" t="s">
        <v>245</v>
      </c>
      <c r="K18" s="4" t="n">
        <v>10000</v>
      </c>
      <c r="L18" s="4" t="n">
        <v>20000</v>
      </c>
      <c r="M18" s="2" t="s">
        <v>246</v>
      </c>
      <c r="N18" s="2" t="s">
        <v>38</v>
      </c>
      <c r="O18" s="2" t="s">
        <v>247</v>
      </c>
      <c r="P18" s="2" t="s">
        <v>248</v>
      </c>
      <c r="Q18" s="5" t="s">
        <v>249</v>
      </c>
      <c r="R18" s="2" t="s">
        <v>250</v>
      </c>
      <c r="S18" s="2" t="s">
        <v>251</v>
      </c>
      <c r="T18" s="2" t="s">
        <v>44</v>
      </c>
      <c r="U18" s="2"/>
      <c r="V18" s="2"/>
      <c r="W18" s="2"/>
      <c r="X18" s="2" t="s">
        <v>95</v>
      </c>
      <c r="Y18" s="2"/>
      <c r="Z18" s="2" t="n">
        <v>36.7235</v>
      </c>
      <c r="AA18" s="2" t="n">
        <v>-120.0596</v>
      </c>
      <c r="AB18" s="2" t="s">
        <v>48</v>
      </c>
      <c r="AC18" s="2" t="s">
        <v>252</v>
      </c>
    </row>
    <row r="19" customFormat="false" ht="79.85" hidden="false" customHeight="false" outlineLevel="0" collapsed="false">
      <c r="A19" s="2" t="s">
        <v>253</v>
      </c>
      <c r="B19" s="3" t="n">
        <v>46013</v>
      </c>
      <c r="C19" s="2" t="s">
        <v>254</v>
      </c>
      <c r="D19" s="2" t="s">
        <v>255</v>
      </c>
      <c r="E19" s="2" t="s">
        <v>66</v>
      </c>
      <c r="F19" s="2" t="s">
        <v>52</v>
      </c>
      <c r="G19" s="2" t="s">
        <v>256</v>
      </c>
      <c r="H19" s="2" t="s">
        <v>140</v>
      </c>
      <c r="I19" s="2" t="s">
        <v>35</v>
      </c>
      <c r="J19" s="2" t="s">
        <v>257</v>
      </c>
      <c r="K19" s="4" t="n">
        <v>20000</v>
      </c>
      <c r="L19" s="4"/>
      <c r="M19" s="2" t="s">
        <v>258</v>
      </c>
      <c r="N19" s="2" t="s">
        <v>38</v>
      </c>
      <c r="O19" s="2" t="s">
        <v>39</v>
      </c>
      <c r="P19" s="2" t="s">
        <v>259</v>
      </c>
      <c r="Q19" s="5" t="s">
        <v>260</v>
      </c>
      <c r="R19" s="2" t="s">
        <v>261</v>
      </c>
      <c r="S19" s="2" t="s">
        <v>262</v>
      </c>
      <c r="T19" s="2" t="s">
        <v>44</v>
      </c>
      <c r="U19" s="2"/>
      <c r="V19" s="2" t="s">
        <v>149</v>
      </c>
      <c r="W19" s="2" t="s">
        <v>46</v>
      </c>
      <c r="X19" s="2" t="s">
        <v>47</v>
      </c>
      <c r="Y19" s="2"/>
      <c r="Z19" s="2" t="n">
        <v>34.1008</v>
      </c>
      <c r="AA19" s="2" t="n">
        <v>-117.7678</v>
      </c>
      <c r="AB19" s="2" t="s">
        <v>80</v>
      </c>
      <c r="AC19" s="2" t="s">
        <v>263</v>
      </c>
    </row>
    <row r="20" customFormat="false" ht="46.25" hidden="false" customHeight="false" outlineLevel="0" collapsed="false">
      <c r="A20" s="2" t="s">
        <v>264</v>
      </c>
      <c r="B20" s="3" t="n">
        <v>46018</v>
      </c>
      <c r="C20" s="2" t="s">
        <v>30</v>
      </c>
      <c r="D20" s="2" t="s">
        <v>265</v>
      </c>
      <c r="E20" s="2" t="s">
        <v>266</v>
      </c>
      <c r="F20" s="2" t="s">
        <v>193</v>
      </c>
      <c r="G20" s="2" t="s">
        <v>267</v>
      </c>
      <c r="H20" s="2" t="s">
        <v>100</v>
      </c>
      <c r="I20" s="2" t="s">
        <v>35</v>
      </c>
      <c r="J20" s="2" t="s">
        <v>268</v>
      </c>
      <c r="K20" s="4"/>
      <c r="L20" s="4"/>
      <c r="M20" s="2" t="s">
        <v>169</v>
      </c>
      <c r="N20" s="2" t="s">
        <v>103</v>
      </c>
      <c r="O20" s="2" t="s">
        <v>39</v>
      </c>
      <c r="P20" s="2" t="s">
        <v>269</v>
      </c>
      <c r="Q20" s="5" t="s">
        <v>270</v>
      </c>
      <c r="R20" s="2"/>
      <c r="S20" s="2" t="s">
        <v>271</v>
      </c>
      <c r="T20" s="2" t="s">
        <v>44</v>
      </c>
      <c r="U20" s="2"/>
      <c r="V20" s="2"/>
      <c r="W20" s="2"/>
      <c r="X20" s="2" t="s">
        <v>47</v>
      </c>
      <c r="Y20" s="2"/>
      <c r="Z20" s="2" t="n">
        <v>35.33</v>
      </c>
      <c r="AA20" s="2" t="n">
        <v>-119.06</v>
      </c>
      <c r="AB20" s="2" t="s">
        <v>272</v>
      </c>
      <c r="AC20" s="2" t="s">
        <v>273</v>
      </c>
    </row>
    <row r="21" customFormat="false" ht="46.25" hidden="false" customHeight="false" outlineLevel="0" collapsed="false">
      <c r="A21" s="2" t="s">
        <v>274</v>
      </c>
      <c r="B21" s="3" t="n">
        <v>45875</v>
      </c>
      <c r="C21" s="2" t="s">
        <v>83</v>
      </c>
      <c r="D21" s="2" t="s">
        <v>275</v>
      </c>
      <c r="E21" s="2" t="s">
        <v>66</v>
      </c>
      <c r="F21" s="2" t="s">
        <v>52</v>
      </c>
      <c r="G21" s="2" t="s">
        <v>276</v>
      </c>
      <c r="H21" s="2" t="s">
        <v>277</v>
      </c>
      <c r="I21" s="2" t="s">
        <v>35</v>
      </c>
      <c r="J21" s="2" t="s">
        <v>278</v>
      </c>
      <c r="K21" s="4" t="n">
        <v>7000</v>
      </c>
      <c r="L21" s="4" t="n">
        <v>30000</v>
      </c>
      <c r="M21" s="2" t="s">
        <v>279</v>
      </c>
      <c r="N21" s="2" t="s">
        <v>280</v>
      </c>
      <c r="O21" s="2" t="s">
        <v>281</v>
      </c>
      <c r="P21" s="2" t="s">
        <v>184</v>
      </c>
      <c r="Q21" s="5" t="s">
        <v>282</v>
      </c>
      <c r="R21" s="2"/>
      <c r="S21" s="2" t="s">
        <v>283</v>
      </c>
      <c r="T21" s="2" t="s">
        <v>147</v>
      </c>
      <c r="U21" s="2" t="s">
        <v>284</v>
      </c>
      <c r="V21" s="2" t="s">
        <v>78</v>
      </c>
      <c r="W21" s="2" t="s">
        <v>46</v>
      </c>
      <c r="X21" s="2" t="s">
        <v>47</v>
      </c>
      <c r="Y21" s="2"/>
      <c r="Z21" s="2" t="n">
        <v>34.02</v>
      </c>
      <c r="AA21" s="2" t="n">
        <v>-117.9495</v>
      </c>
      <c r="AB21" s="2" t="s">
        <v>285</v>
      </c>
      <c r="AC21" s="2" t="s">
        <v>286</v>
      </c>
    </row>
    <row r="22" customFormat="false" ht="46.25" hidden="false" customHeight="false" outlineLevel="0" collapsed="false">
      <c r="A22" s="2" t="s">
        <v>287</v>
      </c>
      <c r="B22" s="3" t="n">
        <v>45811</v>
      </c>
      <c r="C22" s="2" t="s">
        <v>83</v>
      </c>
      <c r="D22" s="2" t="s">
        <v>138</v>
      </c>
      <c r="E22" s="2" t="s">
        <v>138</v>
      </c>
      <c r="F22" s="2" t="s">
        <v>52</v>
      </c>
      <c r="G22" s="2" t="s">
        <v>288</v>
      </c>
      <c r="H22" s="2" t="s">
        <v>289</v>
      </c>
      <c r="I22" s="2" t="s">
        <v>35</v>
      </c>
      <c r="J22" s="2" t="s">
        <v>290</v>
      </c>
      <c r="K22" s="4"/>
      <c r="L22" s="4"/>
      <c r="M22" s="2" t="s">
        <v>291</v>
      </c>
      <c r="N22" s="2" t="s">
        <v>280</v>
      </c>
      <c r="O22" s="2" t="s">
        <v>39</v>
      </c>
      <c r="P22" s="2" t="s">
        <v>184</v>
      </c>
      <c r="Q22" s="5" t="s">
        <v>292</v>
      </c>
      <c r="R22" s="2"/>
      <c r="S22" s="2" t="s">
        <v>293</v>
      </c>
      <c r="T22" s="2" t="s">
        <v>44</v>
      </c>
      <c r="U22" s="2"/>
      <c r="V22" s="2" t="s">
        <v>94</v>
      </c>
      <c r="W22" s="2" t="s">
        <v>46</v>
      </c>
      <c r="X22" s="2" t="s">
        <v>203</v>
      </c>
      <c r="Y22" s="2"/>
      <c r="Z22" s="2" t="n">
        <v>33.7879</v>
      </c>
      <c r="AA22" s="2" t="n">
        <v>-117.8531</v>
      </c>
      <c r="AB22" s="2" t="s">
        <v>285</v>
      </c>
      <c r="AC22" s="2" t="s">
        <v>294</v>
      </c>
    </row>
    <row r="23" customFormat="false" ht="68.65" hidden="false" customHeight="false" outlineLevel="0" collapsed="false">
      <c r="A23" s="2" t="s">
        <v>295</v>
      </c>
      <c r="B23" s="3" t="n">
        <v>46166</v>
      </c>
      <c r="C23" s="2" t="s">
        <v>30</v>
      </c>
      <c r="D23" s="2" t="s">
        <v>211</v>
      </c>
      <c r="E23" s="2" t="s">
        <v>66</v>
      </c>
      <c r="F23" s="2" t="s">
        <v>52</v>
      </c>
      <c r="G23" s="2" t="s">
        <v>212</v>
      </c>
      <c r="H23" s="2" t="s">
        <v>181</v>
      </c>
      <c r="I23" s="2" t="s">
        <v>35</v>
      </c>
      <c r="J23" s="2" t="s">
        <v>296</v>
      </c>
      <c r="K23" s="4"/>
      <c r="L23" s="4"/>
      <c r="M23" s="2" t="s">
        <v>297</v>
      </c>
      <c r="N23" s="2" t="s">
        <v>103</v>
      </c>
      <c r="O23" s="2" t="s">
        <v>39</v>
      </c>
      <c r="P23" s="2" t="s">
        <v>298</v>
      </c>
      <c r="Q23" s="5" t="s">
        <v>299</v>
      </c>
      <c r="R23" s="2" t="s">
        <v>300</v>
      </c>
      <c r="S23" s="2" t="s">
        <v>301</v>
      </c>
      <c r="T23" s="2" t="s">
        <v>130</v>
      </c>
      <c r="U23" s="2" t="s">
        <v>302</v>
      </c>
      <c r="V23" s="2" t="s">
        <v>303</v>
      </c>
      <c r="W23" s="2" t="s">
        <v>133</v>
      </c>
      <c r="X23" s="2" t="s">
        <v>47</v>
      </c>
      <c r="Y23" s="2"/>
      <c r="Z23" s="2" t="n">
        <v>34.0558</v>
      </c>
      <c r="AA23" s="2" t="n">
        <v>-118.386</v>
      </c>
      <c r="AB23" s="2" t="s">
        <v>106</v>
      </c>
      <c r="AC23" s="2" t="s">
        <v>304</v>
      </c>
    </row>
    <row r="24" customFormat="false" ht="68.65" hidden="false" customHeight="false" outlineLevel="0" collapsed="false">
      <c r="A24" s="2" t="s">
        <v>305</v>
      </c>
      <c r="B24" s="3" t="n">
        <v>46293</v>
      </c>
      <c r="C24" s="2" t="s">
        <v>83</v>
      </c>
      <c r="D24" s="2" t="s">
        <v>306</v>
      </c>
      <c r="E24" s="2" t="s">
        <v>66</v>
      </c>
      <c r="F24" s="2" t="s">
        <v>52</v>
      </c>
      <c r="G24" s="2" t="s">
        <v>307</v>
      </c>
      <c r="H24" s="2" t="s">
        <v>308</v>
      </c>
      <c r="I24" s="2" t="s">
        <v>35</v>
      </c>
      <c r="J24" s="2" t="s">
        <v>309</v>
      </c>
      <c r="K24" s="4" t="n">
        <v>300000</v>
      </c>
      <c r="L24" s="4"/>
      <c r="M24" s="2" t="s">
        <v>310</v>
      </c>
      <c r="N24" s="2" t="s">
        <v>38</v>
      </c>
      <c r="O24" s="2" t="s">
        <v>39</v>
      </c>
      <c r="P24" s="2" t="s">
        <v>104</v>
      </c>
      <c r="Q24" s="5" t="s">
        <v>311</v>
      </c>
      <c r="R24" s="2"/>
      <c r="S24" s="2" t="s">
        <v>312</v>
      </c>
      <c r="T24" s="2" t="s">
        <v>44</v>
      </c>
      <c r="U24" s="2"/>
      <c r="V24" s="2"/>
      <c r="W24" s="2"/>
      <c r="X24" s="2" t="s">
        <v>95</v>
      </c>
      <c r="Y24" s="2"/>
      <c r="Z24" s="2" t="n">
        <v>33.8883</v>
      </c>
      <c r="AA24" s="2" t="n">
        <v>-118.309</v>
      </c>
      <c r="AB24" s="2" t="s">
        <v>48</v>
      </c>
      <c r="AC24" s="2" t="s">
        <v>313</v>
      </c>
    </row>
  </sheetData>
  <autoFilter ref="A1:AC24"/>
  <hyperlinks>
    <hyperlink ref="Q2" r:id="rId1" display="https://keyt.com/news/crime-tracker/2025/05/01/santa-barbara-comic-book-shop-hit-by-second-pokemon-heist-just-days-before-major-event/"/>
    <hyperlink ref="Q3" r:id="rId2" display="https://nbcsandiego.com/news/local/pokemon-cards-memorabilia-stolen-rolando-shop/3933659"/>
    <hyperlink ref="Q4" r:id="rId3" display="https://www.burbankca.gov/newsroom/-/newsdetail/20124/burbank-pd-news-release-four-arrested-for-burglary-of-la-sports-cards"/>
    <hyperlink ref="Q5" r:id="rId4" display="https://bulbagarden.net/threads/thieves-still-at-large-after-breaking-through-two-businesses-walls-to-steal-30-000-worth-of-pokemon-cards-in-los-angeles.309290/"/>
    <hyperlink ref="Q6" r:id="rId5" display="https://www.nbclosangeles.com/news/local/glendale-card-shop-burglary-tunnel-break-in/3815206"/>
    <hyperlink ref="Q7" r:id="rId6" display="https://keyt.com/?p=1377916"/>
    <hyperlink ref="Q8" r:id="rId7" display="https://wlos.com/news/nation-world/robbed-at-gunpoint-300k-in-pokemon-cards-stolen-from-customer-outside-trading-card-shop-money-valuables-guns-handguns-weapons-los-angeles-california-simi-valley-police-department"/>
    <hyperlink ref="Q9" r:id="rId8" display="https://ktla.com/news/orange-county/anaheim-pokemon-cards-theft-tunnel-burglary/amp/"/>
    <hyperlink ref="Q10" r:id="rId9" display="https://www.nbclosangeles.com/investigations/pokemon-one-piece-cards-stolen-burglary/3892831/"/>
    <hyperlink ref="Q11" r:id="rId10" display="https://www.ktvu.com/news/san-francisco-pokemon-meetup-robbery-arrests"/>
    <hyperlink ref="Q12" r:id="rId11" display="https://abc7news.com/post/video-thieves-take-39-seconds-steal-15k-worth-pokmon-cards-brentwoods-card-lab/19260676/"/>
    <hyperlink ref="Q13" r:id="rId12" display="https://beach951.com/abc-national-news/b907e0474f6c8a24e9d5a770d90a15ea"/>
    <hyperlink ref="Q14" r:id="rId13" display="https://beach951.com/abc-national-news/b907e0474f6c8a24e9d5a770d90a15ea"/>
    <hyperlink ref="Q15" r:id="rId14" display="https://www.nbclosangeles.com/news/local/pokemon-trading-cards-burglary-pico-robertson/3911120/"/>
    <hyperlink ref="Q16" r:id="rId15" display="https://www.nbclosangeles.com/news/local/corona-card-shop-burglary/3919732/"/>
    <hyperlink ref="Q17" r:id="rId16" display="https://www.nbclosangeles.com/news/local/upland-card-shop-burglarized/3920722/"/>
    <hyperlink ref="Q18" r:id="rId17" display="https://abc30.com/post/fresno-man-arrested-burglary-kerman-trading-card-store-police-say/19856919/"/>
    <hyperlink ref="Q19" r:id="rId18" display="https://www.yahoo.com/news/articles/20-000-worth-collectibles-stolen-055529018.html"/>
    <hyperlink ref="Q20" r:id="rId19" display="https://www.bakersfieldnow.com/news/local/bakersfield-police-seek-help-identifying-suspects-in-sports-card-shop-burglary"/>
    <hyperlink ref="Q21" r:id="rId20" display="https://abc7news.com/post/thousands-dollars-worth-labubu-dolls-stolen-stop-sales-la-puente-california-burglary-caught-video/17471439/"/>
    <hyperlink ref="Q22" r:id="rId21" display="https://abc7.com/16677969"/>
    <hyperlink ref="Q23" r:id="rId22" display="https://hoodline.com/2026/06/pico-robertson-pokemon-shop-ransacked-again-in-60-second-smash-and-grab/"/>
    <hyperlink ref="Q24" r:id="rId23" display="https://www.nbclosangeles.com/investigations/storage-unit-burglary-pokemon-cards/3949823/"/>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4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16"/>
    <col collapsed="false" customWidth="true" hidden="false" outlineLevel="0" max="3" min="3" style="0" width="70"/>
  </cols>
  <sheetData>
    <row r="1" customFormat="false" ht="15" hidden="false" customHeight="false" outlineLevel="0" collapsed="false">
      <c r="A1" s="6" t="s">
        <v>314</v>
      </c>
    </row>
    <row r="2" customFormat="false" ht="15" hidden="false" customHeight="false" outlineLevel="0" collapsed="false">
      <c r="A2" s="7" t="s">
        <v>315</v>
      </c>
    </row>
    <row r="4" customFormat="false" ht="15" hidden="false" customHeight="false" outlineLevel="0" collapsed="false">
      <c r="A4" s="6" t="s">
        <v>316</v>
      </c>
    </row>
    <row r="5" customFormat="false" ht="15" hidden="false" customHeight="false" outlineLevel="0" collapsed="false">
      <c r="A5" s="7" t="s">
        <v>317</v>
      </c>
      <c r="B5" s="7" t="n">
        <f aca="false">COUNTA(Incidents!$A$2:$A$24)</f>
        <v>23</v>
      </c>
    </row>
    <row r="6" customFormat="false" ht="15" hidden="false" customHeight="false" outlineLevel="0" collapsed="false">
      <c r="A6" s="7" t="s">
        <v>318</v>
      </c>
      <c r="B6" s="7" t="n">
        <f aca="false">COUNT(Incidents!$K$2:$K$24)</f>
        <v>16</v>
      </c>
    </row>
    <row r="7" customFormat="false" ht="15" hidden="false" customHeight="false" outlineLevel="0" collapsed="false">
      <c r="A7" s="7" t="s">
        <v>319</v>
      </c>
      <c r="B7" s="7" t="n">
        <f aca="false">B5-B6</f>
        <v>7</v>
      </c>
    </row>
    <row r="8" customFormat="false" ht="23.85" hidden="false" customHeight="false" outlineLevel="0" collapsed="false">
      <c r="A8" s="7" t="s">
        <v>320</v>
      </c>
      <c r="B8" s="8" t="n">
        <f aca="false">SUM(Incidents!$K$2:$K$24)</f>
        <v>1449300</v>
      </c>
      <c r="C8" s="9" t="s">
        <v>321</v>
      </c>
    </row>
    <row r="10" customFormat="false" ht="15" hidden="false" customHeight="false" outlineLevel="0" collapsed="false">
      <c r="A10" s="6" t="s">
        <v>322</v>
      </c>
    </row>
    <row r="11" customFormat="false" ht="15" hidden="false" customHeight="false" outlineLevel="0" collapsed="false">
      <c r="A11" s="7" t="s">
        <v>35</v>
      </c>
      <c r="B11" s="7" t="n">
        <f aca="false">COUNTIF(Incidents!$I$2:$I$24,A11)</f>
        <v>21</v>
      </c>
    </row>
    <row r="12" customFormat="false" ht="15" hidden="false" customHeight="false" outlineLevel="0" collapsed="false">
      <c r="A12" s="7" t="s">
        <v>123</v>
      </c>
      <c r="B12" s="7" t="n">
        <f aca="false">COUNTIF(Incidents!$I$2:$I$24,A12)</f>
        <v>1</v>
      </c>
    </row>
    <row r="13" customFormat="false" ht="15" hidden="false" customHeight="false" outlineLevel="0" collapsed="false">
      <c r="A13" s="7" t="s">
        <v>167</v>
      </c>
      <c r="B13" s="7" t="n">
        <f aca="false">COUNTIF(Incidents!$I$2:$I$24,A13)</f>
        <v>1</v>
      </c>
    </row>
    <row r="15" customFormat="false" ht="15" hidden="false" customHeight="false" outlineLevel="0" collapsed="false">
      <c r="A15" s="6" t="s">
        <v>323</v>
      </c>
    </row>
    <row r="16" customFormat="false" ht="15" hidden="false" customHeight="false" outlineLevel="0" collapsed="false">
      <c r="A16" s="7" t="s">
        <v>52</v>
      </c>
      <c r="B16" s="7" t="n">
        <f aca="false">COUNTIF(Incidents!$F$2:$F$24,A16)</f>
        <v>16</v>
      </c>
    </row>
    <row r="17" customFormat="false" ht="15" hidden="false" customHeight="false" outlineLevel="0" collapsed="false">
      <c r="A17" s="7" t="s">
        <v>164</v>
      </c>
      <c r="B17" s="7" t="n">
        <f aca="false">COUNTIF(Incidents!$F$2:$F$24,A17)</f>
        <v>2</v>
      </c>
    </row>
    <row r="18" customFormat="false" ht="15" hidden="false" customHeight="false" outlineLevel="0" collapsed="false">
      <c r="A18" s="7" t="s">
        <v>193</v>
      </c>
      <c r="B18" s="7" t="n">
        <f aca="false">COUNTIF(Incidents!$F$2:$F$24,A18)</f>
        <v>4</v>
      </c>
    </row>
    <row r="19" customFormat="false" ht="15" hidden="false" customHeight="false" outlineLevel="0" collapsed="false">
      <c r="A19" s="7" t="s">
        <v>32</v>
      </c>
      <c r="B19" s="7" t="n">
        <f aca="false">COUNTIF(Incidents!$F$2:$F$24,A19)</f>
        <v>1</v>
      </c>
    </row>
    <row r="21" customFormat="false" ht="15" hidden="false" customHeight="false" outlineLevel="0" collapsed="false">
      <c r="A21" s="6" t="s">
        <v>324</v>
      </c>
    </row>
    <row r="22" customFormat="false" ht="15" hidden="false" customHeight="false" outlineLevel="0" collapsed="false">
      <c r="A22" s="7" t="s">
        <v>325</v>
      </c>
      <c r="B22" s="7" t="n">
        <f aca="false">SUMPRODUCT(--(YEAR(Incidents!$B$2:$B$24)=2025))</f>
        <v>9</v>
      </c>
    </row>
    <row r="23" customFormat="false" ht="15" hidden="false" customHeight="false" outlineLevel="0" collapsed="false">
      <c r="A23" s="7" t="s">
        <v>326</v>
      </c>
      <c r="B23" s="7" t="n">
        <f aca="false">SUMPRODUCT(--(YEAR(Incidents!$B$2:$B$24)=2026))</f>
        <v>14</v>
      </c>
    </row>
    <row r="25" customFormat="false" ht="15" hidden="false" customHeight="false" outlineLevel="0" collapsed="false">
      <c r="A25" s="6" t="s">
        <v>327</v>
      </c>
    </row>
    <row r="26" customFormat="false" ht="15" hidden="false" customHeight="false" outlineLevel="0" collapsed="false">
      <c r="A26" s="7" t="s">
        <v>30</v>
      </c>
      <c r="B26" s="7" t="n">
        <f aca="false">COUNTIF(Incidents!$C$2:$C$24,A26)</f>
        <v>12</v>
      </c>
    </row>
    <row r="27" customFormat="false" ht="15" hidden="false" customHeight="false" outlineLevel="0" collapsed="false">
      <c r="A27" s="7" t="s">
        <v>83</v>
      </c>
      <c r="B27" s="7" t="n">
        <f aca="false">COUNTIF(Incidents!$C$2:$C$24,A27)</f>
        <v>10</v>
      </c>
    </row>
    <row r="28" customFormat="false" ht="15" hidden="false" customHeight="false" outlineLevel="0" collapsed="false">
      <c r="A28" s="7" t="s">
        <v>254</v>
      </c>
      <c r="B28" s="7" t="n">
        <f aca="false">COUNTIF(Incidents!$C$2:$C$24,A28)</f>
        <v>1</v>
      </c>
    </row>
    <row r="29" customFormat="false" ht="15" hidden="false" customHeight="false" outlineLevel="0" collapsed="false">
      <c r="A29" s="6" t="s">
        <v>328</v>
      </c>
    </row>
    <row r="30" customFormat="false" ht="15" hidden="false" customHeight="false" outlineLevel="0" collapsed="false">
      <c r="A30" s="7" t="s">
        <v>329</v>
      </c>
      <c r="B30" s="7" t="n">
        <f aca="false">COUNTIF(Incidents!$O$2:$O$24,"Yes*")</f>
        <v>3</v>
      </c>
    </row>
    <row r="32" customFormat="false" ht="15" hidden="false" customHeight="false" outlineLevel="0" collapsed="false">
      <c r="A32" s="6" t="s">
        <v>330</v>
      </c>
    </row>
    <row r="33" customFormat="false" ht="23.85" hidden="false" customHeight="false" outlineLevel="0" collapsed="false">
      <c r="A33" s="7" t="s">
        <v>331</v>
      </c>
      <c r="B33" s="7" t="n">
        <f aca="false">COUNTIF(Incidents!$T$2:$T$24,"Confirmed*")</f>
        <v>5</v>
      </c>
      <c r="C33" s="9" t="s">
        <v>332</v>
      </c>
    </row>
    <row r="34" customFormat="false" ht="15" hidden="false" customHeight="false" outlineLevel="0" collapsed="false">
      <c r="A34" s="7" t="s">
        <v>333</v>
      </c>
      <c r="B34" s="7" t="n">
        <f aca="false">COUNTIF(Incidents!$T$2:$T$24,"Police-sourced*")</f>
        <v>3</v>
      </c>
    </row>
    <row r="35" customFormat="false" ht="15" hidden="false" customHeight="false" outlineLevel="0" collapsed="false">
      <c r="A35" s="7" t="s">
        <v>44</v>
      </c>
      <c r="B35" s="7" t="n">
        <f aca="false">COUNTIF(Incidents!$T$2:$T$24,"Not checked")</f>
        <v>15</v>
      </c>
    </row>
    <row r="37" customFormat="false" ht="15" hidden="false" customHeight="false" outlineLevel="0" collapsed="false">
      <c r="A37" s="6" t="s">
        <v>334</v>
      </c>
    </row>
    <row r="38" customFormat="false" ht="15" hidden="false" customHeight="false" outlineLevel="0" collapsed="false">
      <c r="A38" s="7" t="s">
        <v>48</v>
      </c>
      <c r="B38" s="7" t="n">
        <f aca="false">COUNTIF(Incidents!$AB$2:$AB$24,A38)</f>
        <v>11</v>
      </c>
    </row>
    <row r="39" customFormat="false" ht="15" hidden="false" customHeight="false" outlineLevel="0" collapsed="false">
      <c r="A39" s="7" t="s">
        <v>80</v>
      </c>
      <c r="B39" s="7" t="n">
        <f aca="false">COUNTIF(Incidents!$AB$2:$AB$24,A39)</f>
        <v>6</v>
      </c>
    </row>
    <row r="40" customFormat="false" ht="15" hidden="false" customHeight="false" outlineLevel="0" collapsed="false">
      <c r="A40" s="7" t="s">
        <v>272</v>
      </c>
      <c r="B40" s="7" t="n">
        <f aca="false">COUNTIF(Incidents!$AB$2:$AB$24,A40)</f>
        <v>1</v>
      </c>
    </row>
    <row r="41" customFormat="false" ht="15" hidden="false" customHeight="false" outlineLevel="0" collapsed="false">
      <c r="A41" s="7" t="s">
        <v>106</v>
      </c>
      <c r="B41" s="7" t="n">
        <f aca="false">COUNTIF(Incidents!$AB$2:$AB$24,A41)</f>
        <v>3</v>
      </c>
    </row>
    <row r="42" customFormat="false" ht="15" hidden="false" customHeight="false" outlineLevel="0" collapsed="false">
      <c r="A42" s="7" t="s">
        <v>285</v>
      </c>
      <c r="B42" s="7" t="n">
        <f aca="false">COUNTIF(Incidents!$AB$2:$AB$24,A42)</f>
        <v>2</v>
      </c>
    </row>
    <row r="44" customFormat="false" ht="15" hidden="false" customHeight="false" outlineLevel="0" collapsed="false">
      <c r="A44" s="6" t="s">
        <v>335</v>
      </c>
    </row>
    <row r="45" customFormat="false" ht="15" hidden="false" customHeight="false" outlineLevel="0" collapsed="false">
      <c r="A45" s="7" t="s">
        <v>38</v>
      </c>
      <c r="B45" s="7" t="n">
        <f aca="false">COUNTIF(Incidents!$N$2:$N$24,A45)</f>
        <v>17</v>
      </c>
    </row>
    <row r="46" customFormat="false" ht="15" hidden="false" customHeight="false" outlineLevel="0" collapsed="false">
      <c r="A46" s="7" t="s">
        <v>103</v>
      </c>
      <c r="B46" s="7" t="n">
        <f aca="false">COUNTIF(Incidents!$N$2:$N$24,A46)</f>
        <v>4</v>
      </c>
    </row>
    <row r="47" customFormat="false" ht="15" hidden="false" customHeight="false" outlineLevel="0" collapsed="false">
      <c r="A47" s="7" t="s">
        <v>280</v>
      </c>
      <c r="B47" s="7" t="n">
        <f aca="false">COUNTIF(Incidents!$N$2:$N$24,A47)</f>
        <v>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12"/>
    <col collapsed="false" customWidth="true" hidden="false" outlineLevel="0" max="4" min="3" style="0" width="70"/>
  </cols>
  <sheetData>
    <row r="1" customFormat="false" ht="15" hidden="false" customHeight="false" outlineLevel="0" collapsed="false">
      <c r="A1" s="10" t="s">
        <v>336</v>
      </c>
      <c r="B1" s="10" t="s">
        <v>337</v>
      </c>
      <c r="C1" s="10" t="s">
        <v>338</v>
      </c>
      <c r="D1" s="10" t="s">
        <v>339</v>
      </c>
    </row>
    <row r="2" customFormat="false" ht="15" hidden="false" customHeight="false" outlineLevel="0" collapsed="false">
      <c r="A2" s="2" t="s">
        <v>340</v>
      </c>
      <c r="B2" s="2" t="s">
        <v>136</v>
      </c>
      <c r="C2" s="2" t="s">
        <v>341</v>
      </c>
      <c r="D2" s="2" t="s">
        <v>342</v>
      </c>
    </row>
    <row r="3" customFormat="false" ht="35.05" hidden="false" customHeight="false" outlineLevel="0" collapsed="false">
      <c r="A3" s="2" t="s">
        <v>340</v>
      </c>
      <c r="B3" s="2" t="s">
        <v>108</v>
      </c>
      <c r="C3" s="2" t="s">
        <v>343</v>
      </c>
      <c r="D3" s="2" t="s">
        <v>344</v>
      </c>
    </row>
    <row r="4" customFormat="false" ht="35.05" hidden="false" customHeight="false" outlineLevel="0" collapsed="false">
      <c r="A4" s="2" t="s">
        <v>345</v>
      </c>
      <c r="B4" s="2" t="s">
        <v>119</v>
      </c>
      <c r="C4" s="2" t="s">
        <v>346</v>
      </c>
      <c r="D4" s="2" t="s">
        <v>347</v>
      </c>
    </row>
    <row r="5" customFormat="false" ht="23.85" hidden="false" customHeight="false" outlineLevel="0" collapsed="false">
      <c r="A5" s="2" t="s">
        <v>340</v>
      </c>
      <c r="B5" s="2" t="s">
        <v>210</v>
      </c>
      <c r="C5" s="2" t="s">
        <v>348</v>
      </c>
      <c r="D5" s="2" t="s">
        <v>349</v>
      </c>
    </row>
    <row r="6" customFormat="false" ht="23.85" hidden="false" customHeight="false" outlineLevel="0" collapsed="false">
      <c r="A6" s="2" t="s">
        <v>350</v>
      </c>
      <c r="B6" s="2" t="s">
        <v>210</v>
      </c>
      <c r="C6" s="2" t="s">
        <v>351</v>
      </c>
      <c r="D6" s="2" t="s">
        <v>352</v>
      </c>
    </row>
    <row r="7" customFormat="false" ht="15" hidden="false" customHeight="false" outlineLevel="0" collapsed="false">
      <c r="A7" s="2" t="s">
        <v>345</v>
      </c>
      <c r="B7" s="2" t="s">
        <v>64</v>
      </c>
      <c r="C7" s="2" t="s">
        <v>353</v>
      </c>
      <c r="D7" s="2" t="s">
        <v>354</v>
      </c>
    </row>
    <row r="8" customFormat="false" ht="15" hidden="false" customHeight="false" outlineLevel="0" collapsed="false">
      <c r="A8" s="2" t="s">
        <v>355</v>
      </c>
      <c r="B8" s="2" t="s">
        <v>64</v>
      </c>
      <c r="C8" s="2" t="s">
        <v>356</v>
      </c>
      <c r="D8" s="2" t="s">
        <v>357</v>
      </c>
    </row>
    <row r="9" customFormat="false" ht="23.85" hidden="false" customHeight="false" outlineLevel="0" collapsed="false">
      <c r="A9" s="2" t="s">
        <v>350</v>
      </c>
      <c r="B9" s="2" t="s">
        <v>253</v>
      </c>
      <c r="C9" s="2" t="s">
        <v>358</v>
      </c>
      <c r="D9" s="2" t="s">
        <v>359</v>
      </c>
    </row>
    <row r="10" customFormat="false" ht="35.05" hidden="false" customHeight="false" outlineLevel="0" collapsed="false">
      <c r="A10" s="2" t="s">
        <v>360</v>
      </c>
      <c r="B10" s="2" t="s">
        <v>82</v>
      </c>
      <c r="C10" s="2" t="s">
        <v>361</v>
      </c>
      <c r="D10" s="2" t="s">
        <v>362</v>
      </c>
    </row>
    <row r="11" customFormat="false" ht="15" hidden="false" customHeight="false" outlineLevel="0" collapsed="false">
      <c r="A11" s="2" t="s">
        <v>350</v>
      </c>
      <c r="B11" s="2" t="s">
        <v>177</v>
      </c>
      <c r="C11" s="2" t="s">
        <v>363</v>
      </c>
      <c r="D11" s="2" t="s">
        <v>364</v>
      </c>
    </row>
    <row r="12" customFormat="false" ht="23.85" hidden="false" customHeight="false" outlineLevel="0" collapsed="false">
      <c r="A12" s="2" t="s">
        <v>355</v>
      </c>
      <c r="B12" s="2" t="s">
        <v>221</v>
      </c>
      <c r="C12" s="2" t="s">
        <v>365</v>
      </c>
      <c r="D12" s="2" t="s">
        <v>366</v>
      </c>
    </row>
    <row r="13" customFormat="false" ht="35.05" hidden="false" customHeight="false" outlineLevel="0" collapsed="false">
      <c r="A13" s="2" t="s">
        <v>355</v>
      </c>
      <c r="B13" s="2" t="s">
        <v>367</v>
      </c>
      <c r="C13" s="2" t="s">
        <v>368</v>
      </c>
      <c r="D13" s="2" t="s">
        <v>369</v>
      </c>
    </row>
    <row r="14" customFormat="false" ht="23.85" hidden="false" customHeight="false" outlineLevel="0" collapsed="false">
      <c r="A14" s="2" t="s">
        <v>355</v>
      </c>
      <c r="B14" s="2" t="s">
        <v>136</v>
      </c>
      <c r="C14" s="2" t="s">
        <v>370</v>
      </c>
      <c r="D14" s="2" t="s">
        <v>371</v>
      </c>
    </row>
    <row r="15" customFormat="false" ht="23.85" hidden="false" customHeight="false" outlineLevel="0" collapsed="false">
      <c r="A15" s="2" t="s">
        <v>372</v>
      </c>
      <c r="B15" s="2" t="s">
        <v>373</v>
      </c>
      <c r="C15" s="2" t="s">
        <v>374</v>
      </c>
      <c r="D15" s="2" t="s">
        <v>375</v>
      </c>
    </row>
    <row r="16" customFormat="false" ht="23.85" hidden="false" customHeight="false" outlineLevel="0" collapsed="false">
      <c r="A16" s="2" t="s">
        <v>355</v>
      </c>
      <c r="B16" s="2" t="s">
        <v>241</v>
      </c>
      <c r="C16" s="2" t="s">
        <v>376</v>
      </c>
      <c r="D16" s="2" t="s">
        <v>377</v>
      </c>
    </row>
    <row r="17" customFormat="false" ht="23.85" hidden="false" customHeight="false" outlineLevel="0" collapsed="false">
      <c r="A17" s="2" t="s">
        <v>378</v>
      </c>
      <c r="B17" s="2"/>
      <c r="C17" s="2" t="s">
        <v>379</v>
      </c>
      <c r="D17" s="2" t="s">
        <v>380</v>
      </c>
    </row>
    <row r="18" customFormat="false" ht="23.85" hidden="false" customHeight="false" outlineLevel="0" collapsed="false">
      <c r="A18" s="2" t="s">
        <v>381</v>
      </c>
      <c r="B18" s="2" t="s">
        <v>295</v>
      </c>
      <c r="C18" s="2" t="s">
        <v>382</v>
      </c>
      <c r="D18" s="2" t="s">
        <v>383</v>
      </c>
    </row>
    <row r="19" customFormat="false" ht="46.25" hidden="false" customHeight="false" outlineLevel="0" collapsed="false">
      <c r="A19" s="2" t="s">
        <v>378</v>
      </c>
      <c r="B19" s="2" t="s">
        <v>253</v>
      </c>
      <c r="C19" s="2" t="s">
        <v>384</v>
      </c>
      <c r="D19" s="2" t="s">
        <v>385</v>
      </c>
    </row>
    <row r="20" customFormat="false" ht="23.85" hidden="false" customHeight="false" outlineLevel="0" collapsed="false">
      <c r="A20" s="2" t="s">
        <v>378</v>
      </c>
      <c r="B20" s="2"/>
      <c r="C20" s="2" t="s">
        <v>386</v>
      </c>
      <c r="D20" s="2" t="s">
        <v>387</v>
      </c>
    </row>
    <row r="21" customFormat="false" ht="23.85" hidden="false" customHeight="false" outlineLevel="0" collapsed="false">
      <c r="A21" s="2" t="s">
        <v>378</v>
      </c>
      <c r="B21" s="2" t="s">
        <v>190</v>
      </c>
      <c r="C21" s="2" t="s">
        <v>388</v>
      </c>
      <c r="D21" s="2" t="s">
        <v>389</v>
      </c>
    </row>
    <row r="22" customFormat="false" ht="35.05" hidden="false" customHeight="false" outlineLevel="0" collapsed="false">
      <c r="A22" s="2" t="s">
        <v>360</v>
      </c>
      <c r="B22" s="2" t="s">
        <v>305</v>
      </c>
      <c r="C22" s="2" t="s">
        <v>390</v>
      </c>
      <c r="D22" s="2" t="s">
        <v>391</v>
      </c>
    </row>
    <row r="23" customFormat="false" ht="23.85" hidden="false" customHeight="false" outlineLevel="0" collapsed="false">
      <c r="A23" s="2" t="s">
        <v>360</v>
      </c>
      <c r="B23" s="2" t="s">
        <v>264</v>
      </c>
      <c r="C23" s="2" t="s">
        <v>392</v>
      </c>
      <c r="D23" s="2" t="s">
        <v>393</v>
      </c>
    </row>
    <row r="24" customFormat="false" ht="23.85" hidden="false" customHeight="false" outlineLevel="0" collapsed="false">
      <c r="A24" s="2" t="s">
        <v>372</v>
      </c>
      <c r="B24" s="2" t="s">
        <v>394</v>
      </c>
      <c r="C24" s="2" t="s">
        <v>395</v>
      </c>
      <c r="D24" s="2" t="s">
        <v>396</v>
      </c>
    </row>
    <row r="25" customFormat="false" ht="23.85" hidden="false" customHeight="false" outlineLevel="0" collapsed="false">
      <c r="A25" s="2" t="s">
        <v>340</v>
      </c>
      <c r="B25" s="2" t="s">
        <v>274</v>
      </c>
      <c r="C25" s="2" t="s">
        <v>397</v>
      </c>
      <c r="D25" s="2" t="s">
        <v>398</v>
      </c>
    </row>
    <row r="26" customFormat="false" ht="35.05" hidden="false" customHeight="false" outlineLevel="0" collapsed="false">
      <c r="A26" s="2" t="s">
        <v>378</v>
      </c>
      <c r="B26" s="2"/>
      <c r="C26" s="2" t="s">
        <v>399</v>
      </c>
      <c r="D26" s="2" t="s">
        <v>400</v>
      </c>
    </row>
    <row r="27" customFormat="false" ht="15" hidden="false" customHeight="false" outlineLevel="0" collapsed="false">
      <c r="A27" s="2" t="s">
        <v>401</v>
      </c>
      <c r="B27" s="2"/>
      <c r="C27" s="2" t="s">
        <v>402</v>
      </c>
      <c r="D27" s="2" t="s">
        <v>403</v>
      </c>
    </row>
    <row r="28" customFormat="false" ht="35.05" hidden="false" customHeight="false" outlineLevel="0" collapsed="false">
      <c r="A28" s="2" t="s">
        <v>401</v>
      </c>
      <c r="B28" s="2"/>
      <c r="C28" s="2" t="s">
        <v>404</v>
      </c>
      <c r="D28" s="2" t="s">
        <v>405</v>
      </c>
    </row>
    <row r="29" customFormat="false" ht="46.25" hidden="false" customHeight="false" outlineLevel="0" collapsed="false">
      <c r="A29" s="2" t="s">
        <v>401</v>
      </c>
      <c r="B29" s="2"/>
      <c r="C29" s="2" t="s">
        <v>406</v>
      </c>
      <c r="D29" s="2" t="s">
        <v>407</v>
      </c>
    </row>
    <row r="30" customFormat="false" ht="23.85" hidden="false" customHeight="false" outlineLevel="0" collapsed="false">
      <c r="A30" s="2" t="s">
        <v>401</v>
      </c>
      <c r="B30" s="2"/>
      <c r="C30" s="2" t="s">
        <v>408</v>
      </c>
      <c r="D30" s="2" t="s">
        <v>409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18"/>
    <col collapsed="false" customWidth="true" hidden="false" outlineLevel="0" max="3" min="3" style="0" width="28"/>
    <col collapsed="false" customWidth="true" hidden="false" outlineLevel="0" max="4" min="4" style="0" width="34"/>
    <col collapsed="false" customWidth="true" hidden="false" outlineLevel="0" max="5" min="5" style="0" width="22"/>
    <col collapsed="false" customWidth="true" hidden="false" outlineLevel="0" max="6" min="6" style="0" width="55"/>
    <col collapsed="false" customWidth="true" hidden="false" outlineLevel="0" max="7" min="7" style="0" width="40"/>
  </cols>
  <sheetData>
    <row r="1" customFormat="false" ht="15" hidden="false" customHeight="false" outlineLevel="0" collapsed="false">
      <c r="A1" s="10" t="s">
        <v>1</v>
      </c>
      <c r="B1" s="10" t="s">
        <v>3</v>
      </c>
      <c r="C1" s="10" t="s">
        <v>6</v>
      </c>
      <c r="D1" s="10" t="s">
        <v>410</v>
      </c>
      <c r="E1" s="10" t="s">
        <v>15</v>
      </c>
      <c r="F1" s="10" t="s">
        <v>16</v>
      </c>
      <c r="G1" s="10" t="s">
        <v>411</v>
      </c>
    </row>
    <row r="2" customFormat="false" ht="23.85" hidden="false" customHeight="false" outlineLevel="0" collapsed="false">
      <c r="A2" s="2" t="s">
        <v>412</v>
      </c>
      <c r="B2" s="2" t="s">
        <v>413</v>
      </c>
      <c r="C2" s="2" t="s">
        <v>414</v>
      </c>
      <c r="D2" s="2" t="s">
        <v>415</v>
      </c>
      <c r="E2" s="2" t="s">
        <v>143</v>
      </c>
      <c r="F2" s="5" t="s">
        <v>416</v>
      </c>
      <c r="G2" s="2" t="s">
        <v>417</v>
      </c>
    </row>
    <row r="3" customFormat="false" ht="23.85" hidden="false" customHeight="false" outlineLevel="0" collapsed="false">
      <c r="A3" s="2" t="s">
        <v>418</v>
      </c>
      <c r="B3" s="2" t="s">
        <v>243</v>
      </c>
      <c r="C3" s="2" t="s">
        <v>419</v>
      </c>
      <c r="D3" s="2" t="s">
        <v>420</v>
      </c>
      <c r="E3" s="2" t="s">
        <v>421</v>
      </c>
      <c r="F3" s="5" t="s">
        <v>422</v>
      </c>
      <c r="G3" s="2" t="s">
        <v>417</v>
      </c>
    </row>
    <row r="4" customFormat="false" ht="23.85" hidden="false" customHeight="false" outlineLevel="0" collapsed="false">
      <c r="A4" s="2" t="s">
        <v>423</v>
      </c>
      <c r="B4" s="2" t="s">
        <v>424</v>
      </c>
      <c r="C4" s="2" t="s">
        <v>425</v>
      </c>
      <c r="D4" s="2" t="s">
        <v>426</v>
      </c>
      <c r="E4" s="2" t="s">
        <v>427</v>
      </c>
      <c r="F4" s="5" t="s">
        <v>428</v>
      </c>
      <c r="G4" s="2" t="s">
        <v>417</v>
      </c>
    </row>
    <row r="5" customFormat="false" ht="23.85" hidden="false" customHeight="false" outlineLevel="0" collapsed="false">
      <c r="A5" s="2" t="s">
        <v>429</v>
      </c>
      <c r="B5" s="2" t="s">
        <v>430</v>
      </c>
      <c r="C5" s="2" t="s">
        <v>431</v>
      </c>
      <c r="D5" s="2" t="s">
        <v>432</v>
      </c>
      <c r="E5" s="2" t="s">
        <v>433</v>
      </c>
      <c r="F5" s="5" t="s">
        <v>434</v>
      </c>
      <c r="G5" s="2" t="s">
        <v>435</v>
      </c>
    </row>
    <row r="6" customFormat="false" ht="15" hidden="false" customHeight="false" outlineLevel="0" collapsed="false">
      <c r="A6" s="2" t="s">
        <v>436</v>
      </c>
      <c r="B6" s="2" t="s">
        <v>437</v>
      </c>
      <c r="C6" s="2" t="s">
        <v>438</v>
      </c>
      <c r="D6" s="2" t="s">
        <v>439</v>
      </c>
      <c r="E6" s="2" t="s">
        <v>143</v>
      </c>
      <c r="F6" s="5" t="s">
        <v>440</v>
      </c>
      <c r="G6" s="2" t="s">
        <v>441</v>
      </c>
    </row>
    <row r="7" customFormat="false" ht="15" hidden="false" customHeight="false" outlineLevel="0" collapsed="false">
      <c r="A7" s="2" t="s">
        <v>442</v>
      </c>
      <c r="B7" s="2" t="s">
        <v>443</v>
      </c>
      <c r="C7" s="2" t="s">
        <v>444</v>
      </c>
      <c r="D7" s="2" t="s">
        <v>445</v>
      </c>
      <c r="E7" s="2" t="s">
        <v>184</v>
      </c>
      <c r="F7" s="5" t="s">
        <v>446</v>
      </c>
      <c r="G7" s="2" t="s">
        <v>447</v>
      </c>
    </row>
    <row r="8" customFormat="false" ht="35.05" hidden="false" customHeight="false" outlineLevel="0" collapsed="false">
      <c r="A8" s="2" t="s">
        <v>448</v>
      </c>
      <c r="B8" s="2" t="s">
        <v>449</v>
      </c>
      <c r="C8" s="2" t="s">
        <v>450</v>
      </c>
      <c r="D8" s="2" t="s">
        <v>451</v>
      </c>
      <c r="E8" s="2" t="s">
        <v>452</v>
      </c>
      <c r="F8" s="5" t="s">
        <v>453</v>
      </c>
      <c r="G8" s="2" t="s">
        <v>454</v>
      </c>
    </row>
    <row r="9" customFormat="false" ht="23.85" hidden="false" customHeight="false" outlineLevel="0" collapsed="false">
      <c r="A9" s="2" t="s">
        <v>455</v>
      </c>
      <c r="B9" s="2" t="s">
        <v>456</v>
      </c>
      <c r="C9" s="2" t="s">
        <v>457</v>
      </c>
      <c r="D9" s="2" t="s">
        <v>458</v>
      </c>
      <c r="E9" s="2" t="s">
        <v>452</v>
      </c>
      <c r="F9" s="5" t="s">
        <v>459</v>
      </c>
      <c r="G9" s="2" t="s">
        <v>460</v>
      </c>
    </row>
    <row r="10" customFormat="false" ht="23.85" hidden="false" customHeight="false" outlineLevel="0" collapsed="false">
      <c r="A10" s="2" t="s">
        <v>461</v>
      </c>
      <c r="B10" s="2" t="s">
        <v>31</v>
      </c>
      <c r="C10" s="2" t="s">
        <v>33</v>
      </c>
      <c r="D10" s="2" t="s">
        <v>462</v>
      </c>
      <c r="E10" s="2" t="s">
        <v>40</v>
      </c>
      <c r="F10" s="5" t="s">
        <v>463</v>
      </c>
      <c r="G10" s="2" t="s">
        <v>464</v>
      </c>
    </row>
  </sheetData>
  <hyperlinks>
    <hyperlink ref="F2" r:id="rId1" display="https://digital-release.ktla.com/news/local-news/trading-cards-worth-thousands-stolen-from-encino-business/"/>
    <hyperlink ref="F3" r:id="rId2" display="https://kmph.com/newsletter/highly-priced-pokemon-lebron-james-rookie-cards-stolen-from-card-shop-in-northwest-fresno-bases-loaded-trading-cards-fresno-california-trading-cards"/>
    <hyperlink ref="F4" r:id="rId3" display="https://www.levelup.com/noticias/joyas-dinero-acusan-a-sujeto-por-robo-de-tarjetas-de-pokemon/"/>
    <hyperlink ref="F5" r:id="rId4" display="https://icv2.com/articles/news/view/52787/rash-burglaries-hits-california-comics-collectible-stores"/>
    <hyperlink ref="F6" r:id="rId5" display="https://digital-release.ktla.com/news/local-news/manhunt-underway-for-thief-who-stole-rare-pokemon-cards-in-hemet/"/>
    <hyperlink ref="F7" r:id="rId6" display="https://abc7.com/post/pokemon-trading-cards-san-jose-burglary-surveillance-video-caught-on-camera/14361760/"/>
    <hyperlink ref="F8" r:id="rId7" display="https://www.sportscollectorsdaily.com/burglars-use-truck-to-smash-into-socal-shop-steal-massive-amount-of-merchandise/"/>
    <hyperlink ref="F9" r:id="rId8" display="https://www.sportscollectorsdaily.com/true-sports-cards-burglary/"/>
    <hyperlink ref="F10" r:id="rId9" display="https://keyt.com/?p=1211065"/>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110"/>
  </cols>
  <sheetData>
    <row r="1" customFormat="false" ht="15" hidden="false" customHeight="false" outlineLevel="0" collapsed="false">
      <c r="A1" s="11" t="s">
        <v>465</v>
      </c>
    </row>
    <row r="3" customFormat="false" ht="46.25" hidden="false" customHeight="false" outlineLevel="0" collapsed="false">
      <c r="A3" s="12" t="s">
        <v>466</v>
      </c>
      <c r="B3" s="9" t="s">
        <v>467</v>
      </c>
    </row>
    <row r="4" customFormat="false" ht="15" hidden="false" customHeight="false" outlineLevel="0" collapsed="false">
      <c r="A4" s="12" t="s">
        <v>468</v>
      </c>
      <c r="B4" s="9" t="s">
        <v>469</v>
      </c>
    </row>
    <row r="5" customFormat="false" ht="57.45" hidden="false" customHeight="false" outlineLevel="0" collapsed="false">
      <c r="A5" s="12" t="s">
        <v>470</v>
      </c>
      <c r="B5" s="9" t="s">
        <v>471</v>
      </c>
    </row>
    <row r="6" customFormat="false" ht="46.25" hidden="false" customHeight="false" outlineLevel="0" collapsed="false">
      <c r="A6" s="12" t="s">
        <v>472</v>
      </c>
      <c r="B6" s="9" t="s">
        <v>473</v>
      </c>
    </row>
    <row r="7" customFormat="false" ht="46.25" hidden="false" customHeight="false" outlineLevel="0" collapsed="false">
      <c r="A7" s="12" t="s">
        <v>474</v>
      </c>
      <c r="B7" s="9" t="s">
        <v>475</v>
      </c>
    </row>
    <row r="8" customFormat="false" ht="23.85" hidden="false" customHeight="false" outlineLevel="0" collapsed="false">
      <c r="A8" s="12" t="s">
        <v>476</v>
      </c>
      <c r="B8" s="9" t="s">
        <v>477</v>
      </c>
    </row>
    <row r="9" customFormat="false" ht="23.85" hidden="false" customHeight="false" outlineLevel="0" collapsed="false">
      <c r="A9" s="12" t="s">
        <v>478</v>
      </c>
      <c r="B9" s="9" t="s">
        <v>479</v>
      </c>
    </row>
    <row r="10" customFormat="false" ht="23.85" hidden="false" customHeight="false" outlineLevel="0" collapsed="false">
      <c r="A10" s="12" t="s">
        <v>480</v>
      </c>
      <c r="B10" s="9" t="s">
        <v>481</v>
      </c>
    </row>
    <row r="11" customFormat="false" ht="23.85" hidden="false" customHeight="false" outlineLevel="0" collapsed="false">
      <c r="A11" s="12" t="s">
        <v>482</v>
      </c>
      <c r="B11" s="9" t="s">
        <v>483</v>
      </c>
    </row>
    <row r="12" customFormat="false" ht="23.85" hidden="false" customHeight="false" outlineLevel="0" collapsed="false">
      <c r="A12" s="12" t="s">
        <v>484</v>
      </c>
      <c r="B12" s="9" t="s">
        <v>485</v>
      </c>
    </row>
    <row r="13" customFormat="false" ht="68.65" hidden="false" customHeight="false" outlineLevel="0" collapsed="false">
      <c r="A13" s="12" t="s">
        <v>486</v>
      </c>
      <c r="B13" s="9" t="s">
        <v>487</v>
      </c>
    </row>
    <row r="14" customFormat="false" ht="57.45" hidden="false" customHeight="false" outlineLevel="0" collapsed="false">
      <c r="A14" s="12" t="s">
        <v>488</v>
      </c>
      <c r="B14" s="9" t="s">
        <v>489</v>
      </c>
    </row>
    <row r="15" customFormat="false" ht="15" hidden="false" customHeight="false" outlineLevel="0" collapsed="false">
      <c r="A15" s="12" t="s">
        <v>490</v>
      </c>
      <c r="B15" s="9" t="s">
        <v>491</v>
      </c>
    </row>
    <row r="16" customFormat="false" ht="46.25" hidden="false" customHeight="false" outlineLevel="0" collapsed="false">
      <c r="A16" s="12" t="s">
        <v>492</v>
      </c>
      <c r="B16" s="9" t="s">
        <v>493</v>
      </c>
    </row>
    <row r="17" customFormat="false" ht="23.85" hidden="false" customHeight="false" outlineLevel="0" collapsed="false">
      <c r="A17" s="12" t="s">
        <v>494</v>
      </c>
      <c r="B17" s="9" t="s">
        <v>495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2026-10-11T17:35:16Z</dcterms:created>
  <dc:creator>openpyxl</dc:creator>
  <dc:description/>
  <dc:language>en-US</dc:language>
  <cp:lastModifiedBy/>
  <dcterms:modified xsi:type="dcterms:W3CDTF">2026-10-11T17:35:16Z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